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Bus, Type A Mini\54000028687 STC Type A Mini Buses\2 Evaluation Docs\9 Web Award\"/>
    </mc:Choice>
  </mc:AlternateContent>
  <xr:revisionPtr revIDLastSave="0" documentId="8_{9E2B7C10-FAE8-4CB8-B814-22457C4D022F}" xr6:coauthVersionLast="47" xr6:coauthVersionMax="47" xr10:uidLastSave="{00000000-0000-0000-0000-000000000000}"/>
  <bookViews>
    <workbookView xWindow="28680" yWindow="-120" windowWidth="29040" windowHeight="15720" activeTab="1" xr2:uid="{05A40C0A-FF1D-4287-AA15-2747A95C4BE4}"/>
  </bookViews>
  <sheets>
    <sheet name="Engine 1" sheetId="1" r:id="rId1"/>
    <sheet name="Engin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36" i="2" s="1"/>
  <c r="C33" i="2"/>
  <c r="C34" i="2" s="1"/>
  <c r="C32" i="2"/>
  <c r="C29" i="2"/>
  <c r="C35" i="1"/>
  <c r="C36" i="1" s="1"/>
  <c r="C33" i="1"/>
  <c r="C34" i="1" s="1"/>
  <c r="C32" i="1"/>
  <c r="C29" i="1"/>
  <c r="C37" i="2" l="1"/>
  <c r="C37" i="1"/>
</calcChain>
</file>

<file path=xl/sharedStrings.xml><?xml version="1.0" encoding="utf-8"?>
<sst xmlns="http://schemas.openxmlformats.org/spreadsheetml/2006/main" count="139" uniqueCount="50">
  <si>
    <t>Bus, 14 Passenger
V-8 Gas Engine 1</t>
  </si>
  <si>
    <r>
      <t xml:space="preserve">Vendors must complete all blocks highlights in </t>
    </r>
    <r>
      <rPr>
        <b/>
        <sz val="11"/>
        <color theme="3" tint="0.499984740745262"/>
        <rFont val="Aptos Narrow"/>
        <family val="2"/>
        <scheme val="minor"/>
      </rPr>
      <t>BLUE</t>
    </r>
    <r>
      <rPr>
        <sz val="11"/>
        <color theme="1"/>
        <rFont val="Aptos Narrow"/>
        <family val="2"/>
        <scheme val="minor"/>
      </rPr>
      <t xml:space="preserve">. Failure to complete ALL blocks highlighted in </t>
    </r>
    <r>
      <rPr>
        <b/>
        <sz val="11"/>
        <color theme="3" tint="0.499984740745262"/>
        <rFont val="Aptos Narrow"/>
        <family val="2"/>
        <scheme val="minor"/>
      </rPr>
      <t>BLUE</t>
    </r>
    <r>
      <rPr>
        <sz val="11"/>
        <color theme="1"/>
        <rFont val="Aptos Narrow"/>
        <family val="2"/>
        <scheme val="minor"/>
      </rPr>
      <t xml:space="preserve"> may deemyour offer as non-responsive</t>
    </r>
  </si>
  <si>
    <t>Vendor Name:</t>
  </si>
  <si>
    <t>STANDARD FLEET SPECIFICATIONS</t>
  </si>
  <si>
    <t>Vendor Model &amp; Model Number</t>
  </si>
  <si>
    <t>Base Price</t>
  </si>
  <si>
    <t xml:space="preserve">Vendor Number: </t>
  </si>
  <si>
    <t>OPTIONAL EQUIPMENT ADDITIONS</t>
  </si>
  <si>
    <t>Required Entry</t>
  </si>
  <si>
    <t>Body Manufacturer</t>
  </si>
  <si>
    <t>Body Model</t>
  </si>
  <si>
    <t>Chassis Manufacturer</t>
  </si>
  <si>
    <t>Chassis Model Number</t>
  </si>
  <si>
    <t>Questionnaire - Days ARO</t>
  </si>
  <si>
    <t>FMVSS APPROVED SINGLE CHILD RESTRAINT 20 - 60 LBS OR EQUAL TO MOST UPDATED FMVSS REQUIREMENTS</t>
  </si>
  <si>
    <t>FMVSS APPROVED DOUBLE CHILD RESTRAINT POSITION 60 LBS &amp; ABOVE OR EQUAL TO MOST UPDATED FMVSS REQUIREMENTS</t>
  </si>
  <si>
    <t>REAR VANDAL LOCK</t>
  </si>
  <si>
    <t>WHEELCHAIR LIFT AND DOOR (BRANDS RICON, BRAUM OR EQUAL)</t>
  </si>
  <si>
    <t>WHEELCHAIR OCCUPANT RESTRAINT (BRAND TIE-TECH OR EQUAL)</t>
  </si>
  <si>
    <t>SOLID COLOR PAINT IN LIEU OF YELLOW</t>
  </si>
  <si>
    <t>OPTIONAL EQUIPMENT DEDUCTIONS</t>
  </si>
  <si>
    <t>STROBE LIGHT</t>
  </si>
  <si>
    <t>4 WARNING LIGHT SYSTEM FOR NON-YELLOW BUSES</t>
  </si>
  <si>
    <t>AIR CONDITIONING FRONT AND REAR</t>
  </si>
  <si>
    <t>Specify Warranty</t>
  </si>
  <si>
    <t>MULTIFUNCTION SCHOOL ACTIVITY BUS NO STOP ARM (FOR NON-YELLOW BUSES ONLY)</t>
  </si>
  <si>
    <t>Note: Use the space below to indicate whether an Add or Deduct requires an additional Add or Deduct.  Be Specific.  If this section does not apply, leave blank.</t>
  </si>
  <si>
    <t>DELIVERY INFORMATION</t>
  </si>
  <si>
    <t>Amount of Base Price Allocated to Delivery to SFM</t>
  </si>
  <si>
    <t>DAYS ARO:</t>
  </si>
  <si>
    <t>Distance from Dealership to SFM Delivery Point (in Miles)</t>
  </si>
  <si>
    <t>Price Per Mile Contractor May Charge</t>
  </si>
  <si>
    <t>This field will automatically populate from the Delivery informatin entered above:</t>
  </si>
  <si>
    <t>Enter the Days ARO in the BLUE cell</t>
  </si>
  <si>
    <t>Total of All ADDS</t>
  </si>
  <si>
    <t>15% of all ADDS</t>
  </si>
  <si>
    <t>Total of all Deducts</t>
  </si>
  <si>
    <t>15% of All Deducts</t>
  </si>
  <si>
    <t>Evaluated Amount</t>
  </si>
  <si>
    <t>AM/FM STEREO WITH CD</t>
  </si>
  <si>
    <t>Bus, 14 Passenger
V-8 Gas Engine 2</t>
  </si>
  <si>
    <t>Interstate Transportation Equipment, Inc.</t>
  </si>
  <si>
    <t>041MS</t>
  </si>
  <si>
    <t>Minotour 041MS</t>
  </si>
  <si>
    <t>Thomas Built Buses</t>
  </si>
  <si>
    <t>Chevrolet</t>
  </si>
  <si>
    <t>Express / 3500</t>
  </si>
  <si>
    <t>10-180 days ARO (based on inventory/timing of final order</t>
  </si>
  <si>
    <t>see attached/enclosed with bid</t>
  </si>
  <si>
    <t>051MS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</si>
</sst>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0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 wrapText="1"/>
    </xf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5" fillId="0" borderId="1" xfId="0" applyFont="1" applyBorder="1" applyAlignment="1">
      <alignment wrapText="1"/>
    </xf>
    <xf numFmtId="44" fontId="0" fillId="0" borderId="1" xfId="0" applyNumberFormat="1" applyBorder="1"/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5" borderId="2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0" fillId="6" borderId="1" xfId="0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0" fontId="1" fillId="6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E1FF"/>
      <color rgb="FFCCCCFF"/>
      <color rgb="FFCCFFFF"/>
      <color rgb="FFFFE0C1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FE73-61F0-435D-862C-733221B09C87}">
  <dimension ref="A1:E37"/>
  <sheetViews>
    <sheetView zoomScale="90" zoomScaleNormal="90" workbookViewId="0">
      <selection activeCell="E1" sqref="E1"/>
    </sheetView>
  </sheetViews>
  <sheetFormatPr defaultRowHeight="15" x14ac:dyDescent="0.25"/>
  <cols>
    <col min="1" max="1" width="37.5703125" customWidth="1"/>
    <col min="2" max="2" width="38" customWidth="1"/>
    <col min="3" max="3" width="45.7109375" customWidth="1"/>
    <col min="4" max="4" width="18.28515625" customWidth="1"/>
    <col min="5" max="5" width="63.85546875" customWidth="1"/>
  </cols>
  <sheetData>
    <row r="1" spans="1:5" ht="61.5" customHeight="1" x14ac:dyDescent="0.25">
      <c r="A1" s="28" t="s">
        <v>0</v>
      </c>
      <c r="B1" s="28"/>
      <c r="C1" s="1" t="s">
        <v>1</v>
      </c>
    </row>
    <row r="2" spans="1:5" ht="18.75" x14ac:dyDescent="0.3">
      <c r="A2" s="15"/>
      <c r="B2" s="16" t="s">
        <v>2</v>
      </c>
      <c r="C2" s="17" t="s">
        <v>41</v>
      </c>
      <c r="D2" s="9" t="s">
        <v>8</v>
      </c>
      <c r="E2" s="11"/>
    </row>
    <row r="3" spans="1:5" ht="18.75" x14ac:dyDescent="0.3">
      <c r="A3" s="15"/>
      <c r="B3" s="16" t="s">
        <v>6</v>
      </c>
      <c r="C3" s="17">
        <v>7000047087</v>
      </c>
      <c r="D3" s="9" t="s">
        <v>8</v>
      </c>
      <c r="E3" s="11"/>
    </row>
    <row r="4" spans="1:5" ht="18.75" x14ac:dyDescent="0.3">
      <c r="A4" s="18" t="s">
        <v>3</v>
      </c>
      <c r="B4" s="16" t="s">
        <v>4</v>
      </c>
      <c r="C4" s="17" t="s">
        <v>43</v>
      </c>
      <c r="D4" s="9" t="s">
        <v>8</v>
      </c>
      <c r="E4" s="11"/>
    </row>
    <row r="5" spans="1:5" ht="18.75" x14ac:dyDescent="0.3">
      <c r="A5" s="15"/>
      <c r="B5" s="16" t="s">
        <v>5</v>
      </c>
      <c r="C5" s="17">
        <v>85360</v>
      </c>
      <c r="D5" s="9" t="s">
        <v>8</v>
      </c>
      <c r="E5" s="11"/>
    </row>
    <row r="6" spans="1:5" ht="18.75" customHeight="1" x14ac:dyDescent="0.3">
      <c r="A6" s="15"/>
      <c r="B6" s="16" t="s">
        <v>9</v>
      </c>
      <c r="C6" s="17" t="s">
        <v>44</v>
      </c>
      <c r="D6" s="9" t="s">
        <v>8</v>
      </c>
      <c r="E6" s="11"/>
    </row>
    <row r="7" spans="1:5" ht="18.75" x14ac:dyDescent="0.3">
      <c r="A7" s="15"/>
      <c r="B7" s="16" t="s">
        <v>10</v>
      </c>
      <c r="C7" s="17" t="s">
        <v>42</v>
      </c>
      <c r="D7" s="9" t="s">
        <v>8</v>
      </c>
      <c r="E7" s="11"/>
    </row>
    <row r="8" spans="1:5" ht="18.75" x14ac:dyDescent="0.3">
      <c r="A8" s="15"/>
      <c r="B8" s="16" t="s">
        <v>11</v>
      </c>
      <c r="C8" s="17" t="s">
        <v>45</v>
      </c>
      <c r="D8" s="9" t="s">
        <v>8</v>
      </c>
      <c r="E8" s="11"/>
    </row>
    <row r="9" spans="1:5" ht="18.75" x14ac:dyDescent="0.3">
      <c r="A9" s="15"/>
      <c r="B9" s="16" t="s">
        <v>12</v>
      </c>
      <c r="C9" s="17" t="s">
        <v>46</v>
      </c>
      <c r="D9" s="9" t="s">
        <v>8</v>
      </c>
      <c r="E9" s="11"/>
    </row>
    <row r="10" spans="1:5" ht="18.75" x14ac:dyDescent="0.3">
      <c r="A10" s="15"/>
      <c r="B10" s="16" t="s">
        <v>13</v>
      </c>
      <c r="C10" s="17" t="s">
        <v>47</v>
      </c>
      <c r="D10" s="9" t="s">
        <v>8</v>
      </c>
      <c r="E10" s="11"/>
    </row>
    <row r="11" spans="1:5" ht="18.75" x14ac:dyDescent="0.3">
      <c r="A11" s="15"/>
      <c r="B11" s="16" t="s">
        <v>24</v>
      </c>
      <c r="C11" s="17" t="s">
        <v>48</v>
      </c>
      <c r="D11" s="9" t="s">
        <v>8</v>
      </c>
      <c r="E11" s="32" t="s">
        <v>26</v>
      </c>
    </row>
    <row r="12" spans="1:5" ht="30.75" customHeight="1" x14ac:dyDescent="0.25">
      <c r="A12" s="29" t="s">
        <v>7</v>
      </c>
      <c r="B12" s="30"/>
      <c r="C12" s="30"/>
      <c r="D12" s="8"/>
      <c r="E12" s="32"/>
    </row>
    <row r="13" spans="1:5" ht="63" x14ac:dyDescent="0.25">
      <c r="A13" s="15"/>
      <c r="B13" s="19" t="s">
        <v>14</v>
      </c>
      <c r="C13" s="10">
        <v>498</v>
      </c>
      <c r="D13" s="9" t="s">
        <v>8</v>
      </c>
      <c r="E13" s="12"/>
    </row>
    <row r="14" spans="1:5" ht="63" x14ac:dyDescent="0.25">
      <c r="A14" s="15"/>
      <c r="B14" s="19" t="s">
        <v>15</v>
      </c>
      <c r="C14" s="10">
        <v>960</v>
      </c>
      <c r="D14" s="9" t="s">
        <v>8</v>
      </c>
      <c r="E14" s="12"/>
    </row>
    <row r="15" spans="1:5" ht="21.75" customHeight="1" x14ac:dyDescent="0.25">
      <c r="A15" s="18"/>
      <c r="B15" s="20" t="s">
        <v>16</v>
      </c>
      <c r="C15" s="21">
        <v>269</v>
      </c>
      <c r="D15" s="9" t="s">
        <v>8</v>
      </c>
      <c r="E15" s="12"/>
    </row>
    <row r="16" spans="1:5" ht="21.75" customHeight="1" x14ac:dyDescent="0.25">
      <c r="A16" s="18"/>
      <c r="B16" s="20" t="s">
        <v>39</v>
      </c>
      <c r="C16" s="21">
        <v>785</v>
      </c>
      <c r="D16" s="9" t="s">
        <v>8</v>
      </c>
      <c r="E16" s="12"/>
    </row>
    <row r="17" spans="1:5" ht="31.5" x14ac:dyDescent="0.25">
      <c r="A17" s="18"/>
      <c r="B17" s="19" t="s">
        <v>17</v>
      </c>
      <c r="C17" s="21">
        <v>10920</v>
      </c>
      <c r="D17" s="9" t="s">
        <v>8</v>
      </c>
      <c r="E17" s="12"/>
    </row>
    <row r="18" spans="1:5" ht="31.5" x14ac:dyDescent="0.25">
      <c r="A18" s="18"/>
      <c r="B18" s="19" t="s">
        <v>18</v>
      </c>
      <c r="C18" s="21">
        <v>1210</v>
      </c>
      <c r="D18" s="9" t="s">
        <v>8</v>
      </c>
      <c r="E18" s="12"/>
    </row>
    <row r="19" spans="1:5" ht="21" customHeight="1" x14ac:dyDescent="0.25">
      <c r="A19" s="18"/>
      <c r="B19" s="20" t="s">
        <v>19</v>
      </c>
      <c r="C19" s="21">
        <v>3650</v>
      </c>
      <c r="D19" s="9" t="s">
        <v>8</v>
      </c>
      <c r="E19" s="13"/>
    </row>
    <row r="20" spans="1:5" ht="25.5" customHeight="1" x14ac:dyDescent="0.25">
      <c r="A20" s="29" t="s">
        <v>20</v>
      </c>
      <c r="B20" s="31"/>
      <c r="C20" s="31"/>
      <c r="D20" s="8"/>
      <c r="E20" s="14"/>
    </row>
    <row r="21" spans="1:5" ht="22.5" customHeight="1" x14ac:dyDescent="0.25">
      <c r="A21" s="18"/>
      <c r="B21" s="20" t="s">
        <v>21</v>
      </c>
      <c r="C21" s="21">
        <v>55</v>
      </c>
      <c r="D21" s="9" t="s">
        <v>8</v>
      </c>
      <c r="E21" s="12"/>
    </row>
    <row r="22" spans="1:5" ht="31.5" x14ac:dyDescent="0.25">
      <c r="A22" s="18"/>
      <c r="B22" s="19" t="s">
        <v>22</v>
      </c>
      <c r="C22" s="21">
        <v>120</v>
      </c>
      <c r="D22" s="9" t="s">
        <v>8</v>
      </c>
      <c r="E22" s="12"/>
    </row>
    <row r="23" spans="1:5" ht="47.25" x14ac:dyDescent="0.25">
      <c r="A23" s="18"/>
      <c r="B23" s="19" t="s">
        <v>25</v>
      </c>
      <c r="C23" s="21">
        <v>250</v>
      </c>
      <c r="D23" s="9" t="s">
        <v>8</v>
      </c>
      <c r="E23" s="12"/>
    </row>
    <row r="24" spans="1:5" ht="21" customHeight="1" x14ac:dyDescent="0.25">
      <c r="A24" s="18"/>
      <c r="B24" s="20" t="s">
        <v>23</v>
      </c>
      <c r="C24" s="21">
        <v>1860</v>
      </c>
      <c r="D24" s="9" t="s">
        <v>8</v>
      </c>
      <c r="E24" s="13"/>
    </row>
    <row r="25" spans="1:5" x14ac:dyDescent="0.25">
      <c r="A25" s="11"/>
      <c r="B25" s="11"/>
      <c r="C25" s="11"/>
      <c r="E25" s="11"/>
    </row>
    <row r="26" spans="1:5" ht="26.25" customHeight="1" x14ac:dyDescent="0.25">
      <c r="A26" s="29" t="s">
        <v>27</v>
      </c>
      <c r="B26" s="31"/>
      <c r="C26" s="31"/>
      <c r="E26" s="11"/>
    </row>
    <row r="27" spans="1:5" ht="30" x14ac:dyDescent="0.25">
      <c r="A27" s="15"/>
      <c r="B27" s="22" t="s">
        <v>30</v>
      </c>
      <c r="C27" s="10">
        <v>15</v>
      </c>
      <c r="E27" s="11"/>
    </row>
    <row r="28" spans="1:5" ht="30" x14ac:dyDescent="0.25">
      <c r="A28" s="15"/>
      <c r="B28" s="22" t="s">
        <v>28</v>
      </c>
      <c r="C28" s="10">
        <v>0</v>
      </c>
      <c r="E28" s="11"/>
    </row>
    <row r="29" spans="1:5" ht="45" x14ac:dyDescent="0.25">
      <c r="A29" s="4" t="s">
        <v>32</v>
      </c>
      <c r="B29" s="3" t="s">
        <v>31</v>
      </c>
      <c r="C29" s="2">
        <f>+C28/C27</f>
        <v>0</v>
      </c>
    </row>
    <row r="30" spans="1:5" x14ac:dyDescent="0.25">
      <c r="A30" s="5" t="s">
        <v>33</v>
      </c>
      <c r="B30" s="3" t="s">
        <v>29</v>
      </c>
      <c r="C30" s="10" t="s">
        <v>47</v>
      </c>
    </row>
    <row r="32" spans="1:5" ht="18.75" x14ac:dyDescent="0.3">
      <c r="B32" s="6" t="s">
        <v>5</v>
      </c>
      <c r="C32" s="7">
        <f>+C5</f>
        <v>85360</v>
      </c>
    </row>
    <row r="33" spans="2:3" ht="18.75" x14ac:dyDescent="0.3">
      <c r="B33" s="6" t="s">
        <v>34</v>
      </c>
      <c r="C33" s="7">
        <f>+C13+C14+C15+C16+C17+C18+C19</f>
        <v>18292</v>
      </c>
    </row>
    <row r="34" spans="2:3" ht="18.75" x14ac:dyDescent="0.3">
      <c r="B34" s="6" t="s">
        <v>35</v>
      </c>
      <c r="C34" s="7">
        <f>(+C33*0.15)</f>
        <v>2743.7999999999997</v>
      </c>
    </row>
    <row r="35" spans="2:3" ht="18.75" x14ac:dyDescent="0.3">
      <c r="B35" s="6" t="s">
        <v>36</v>
      </c>
      <c r="C35" s="7">
        <f>+C21+C22+C23+C24</f>
        <v>2285</v>
      </c>
    </row>
    <row r="36" spans="2:3" ht="18.75" x14ac:dyDescent="0.3">
      <c r="B36" s="6" t="s">
        <v>37</v>
      </c>
      <c r="C36" s="7">
        <f>-(+C35*0.15)</f>
        <v>-342.75</v>
      </c>
    </row>
    <row r="37" spans="2:3" ht="18.75" x14ac:dyDescent="0.3">
      <c r="B37" s="6" t="s">
        <v>38</v>
      </c>
      <c r="C37" s="7">
        <f>SUM(C32+C34+C36)</f>
        <v>87761.05</v>
      </c>
    </row>
  </sheetData>
  <sheetProtection algorithmName="SHA-512" hashValue="nvMW1loaWPxzJfwMbM/XE8RNYUHYxbY7nnzv07KweIAfljb58MhbTMIuJKjo/1r7/DYDTvx4vBbQBMChlsGK/w==" saltValue="tXbzEOhgF6M3DZ6VohPMXw==" spinCount="100000" sheet="1" objects="1" scenarios="1"/>
  <mergeCells count="5">
    <mergeCell ref="A1:B1"/>
    <mergeCell ref="A12:C12"/>
    <mergeCell ref="A20:C20"/>
    <mergeCell ref="E11:E12"/>
    <mergeCell ref="A26:C26"/>
  </mergeCells>
  <pageMargins left="0.7" right="0.7" top="0.75" bottom="0.75" header="0.3" footer="0.3"/>
  <pageSetup orientation="landscape" verticalDpi="0" r:id="rId1"/>
  <ignoredErrors>
    <ignoredError sqref="C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E246-5F75-46B1-8F93-E1B4ED0EF9FC}">
  <dimension ref="A1:E37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37.5703125" style="11" customWidth="1"/>
    <col min="2" max="2" width="38" style="11" customWidth="1"/>
    <col min="3" max="3" width="45.7109375" style="11" customWidth="1"/>
    <col min="4" max="4" width="18.28515625" style="11" customWidth="1"/>
    <col min="5" max="5" width="63.85546875" style="11" customWidth="1"/>
    <col min="6" max="16384" width="9.140625" style="11"/>
  </cols>
  <sheetData>
    <row r="1" spans="1:5" ht="61.5" customHeight="1" x14ac:dyDescent="0.25">
      <c r="A1" s="33" t="s">
        <v>40</v>
      </c>
      <c r="B1" s="33"/>
      <c r="C1" s="23" t="s">
        <v>1</v>
      </c>
    </row>
    <row r="2" spans="1:5" ht="18.75" x14ac:dyDescent="0.3">
      <c r="A2" s="15"/>
      <c r="B2" s="16" t="s">
        <v>2</v>
      </c>
      <c r="C2" s="17" t="s">
        <v>41</v>
      </c>
      <c r="D2" s="24" t="s">
        <v>8</v>
      </c>
    </row>
    <row r="3" spans="1:5" ht="18.75" x14ac:dyDescent="0.3">
      <c r="A3" s="15"/>
      <c r="B3" s="16" t="s">
        <v>6</v>
      </c>
      <c r="C3" s="17">
        <v>7000047087</v>
      </c>
      <c r="D3" s="24" t="s">
        <v>8</v>
      </c>
    </row>
    <row r="4" spans="1:5" ht="18.75" x14ac:dyDescent="0.3">
      <c r="A4" s="18" t="s">
        <v>3</v>
      </c>
      <c r="B4" s="16" t="s">
        <v>4</v>
      </c>
      <c r="C4" s="17" t="s">
        <v>43</v>
      </c>
      <c r="D4" s="24" t="s">
        <v>8</v>
      </c>
    </row>
    <row r="5" spans="1:5" ht="18.75" x14ac:dyDescent="0.3">
      <c r="A5" s="15"/>
      <c r="B5" s="16" t="s">
        <v>5</v>
      </c>
      <c r="C5" s="17">
        <v>89980</v>
      </c>
      <c r="D5" s="24" t="s">
        <v>8</v>
      </c>
    </row>
    <row r="6" spans="1:5" ht="18.75" customHeight="1" x14ac:dyDescent="0.3">
      <c r="A6" s="15"/>
      <c r="B6" s="16" t="s">
        <v>9</v>
      </c>
      <c r="C6" s="17" t="s">
        <v>44</v>
      </c>
      <c r="D6" s="24" t="s">
        <v>8</v>
      </c>
    </row>
    <row r="7" spans="1:5" ht="18.75" x14ac:dyDescent="0.3">
      <c r="A7" s="15"/>
      <c r="B7" s="16" t="s">
        <v>10</v>
      </c>
      <c r="C7" s="17" t="s">
        <v>49</v>
      </c>
      <c r="D7" s="24" t="s">
        <v>8</v>
      </c>
    </row>
    <row r="8" spans="1:5" ht="18.75" x14ac:dyDescent="0.3">
      <c r="A8" s="15"/>
      <c r="B8" s="16" t="s">
        <v>11</v>
      </c>
      <c r="C8" s="17" t="s">
        <v>45</v>
      </c>
      <c r="D8" s="24" t="s">
        <v>8</v>
      </c>
    </row>
    <row r="9" spans="1:5" ht="18.75" x14ac:dyDescent="0.3">
      <c r="A9" s="15"/>
      <c r="B9" s="16" t="s">
        <v>12</v>
      </c>
      <c r="C9" s="17" t="s">
        <v>46</v>
      </c>
      <c r="D9" s="24" t="s">
        <v>8</v>
      </c>
    </row>
    <row r="10" spans="1:5" ht="18.75" x14ac:dyDescent="0.3">
      <c r="A10" s="15"/>
      <c r="B10" s="16" t="s">
        <v>13</v>
      </c>
      <c r="C10" s="17" t="s">
        <v>47</v>
      </c>
      <c r="D10" s="24" t="s">
        <v>8</v>
      </c>
    </row>
    <row r="11" spans="1:5" ht="18.75" x14ac:dyDescent="0.3">
      <c r="A11" s="15"/>
      <c r="B11" s="16" t="s">
        <v>24</v>
      </c>
      <c r="C11" s="17" t="s">
        <v>48</v>
      </c>
      <c r="D11" s="24" t="s">
        <v>8</v>
      </c>
      <c r="E11" s="32" t="s">
        <v>26</v>
      </c>
    </row>
    <row r="12" spans="1:5" ht="30.75" customHeight="1" x14ac:dyDescent="0.25">
      <c r="A12" s="29" t="s">
        <v>7</v>
      </c>
      <c r="B12" s="30"/>
      <c r="C12" s="30"/>
      <c r="D12" s="15"/>
      <c r="E12" s="32"/>
    </row>
    <row r="13" spans="1:5" ht="63" x14ac:dyDescent="0.25">
      <c r="A13" s="15"/>
      <c r="B13" s="19" t="s">
        <v>14</v>
      </c>
      <c r="C13" s="10">
        <v>498</v>
      </c>
      <c r="D13" s="24" t="s">
        <v>8</v>
      </c>
      <c r="E13" s="12"/>
    </row>
    <row r="14" spans="1:5" ht="63" x14ac:dyDescent="0.25">
      <c r="A14" s="15"/>
      <c r="B14" s="19" t="s">
        <v>15</v>
      </c>
      <c r="C14" s="10">
        <v>960</v>
      </c>
      <c r="D14" s="24" t="s">
        <v>8</v>
      </c>
      <c r="E14" s="12"/>
    </row>
    <row r="15" spans="1:5" ht="21.75" customHeight="1" x14ac:dyDescent="0.25">
      <c r="A15" s="18"/>
      <c r="B15" s="20" t="s">
        <v>16</v>
      </c>
      <c r="C15" s="21">
        <v>269</v>
      </c>
      <c r="D15" s="24" t="s">
        <v>8</v>
      </c>
      <c r="E15" s="12"/>
    </row>
    <row r="16" spans="1:5" ht="21.75" customHeight="1" x14ac:dyDescent="0.25">
      <c r="A16" s="18"/>
      <c r="B16" s="20" t="s">
        <v>39</v>
      </c>
      <c r="C16" s="21">
        <v>785</v>
      </c>
      <c r="D16" s="24" t="s">
        <v>8</v>
      </c>
      <c r="E16" s="12"/>
    </row>
    <row r="17" spans="1:5" ht="31.5" x14ac:dyDescent="0.25">
      <c r="A17" s="18"/>
      <c r="B17" s="19" t="s">
        <v>17</v>
      </c>
      <c r="C17" s="21">
        <v>10920</v>
      </c>
      <c r="D17" s="24" t="s">
        <v>8</v>
      </c>
      <c r="E17" s="12"/>
    </row>
    <row r="18" spans="1:5" ht="31.5" x14ac:dyDescent="0.25">
      <c r="A18" s="18"/>
      <c r="B18" s="19" t="s">
        <v>18</v>
      </c>
      <c r="C18" s="21">
        <v>1210</v>
      </c>
      <c r="D18" s="24" t="s">
        <v>8</v>
      </c>
      <c r="E18" s="12"/>
    </row>
    <row r="19" spans="1:5" ht="21" customHeight="1" x14ac:dyDescent="0.25">
      <c r="A19" s="18"/>
      <c r="B19" s="20" t="s">
        <v>19</v>
      </c>
      <c r="C19" s="21">
        <v>3650</v>
      </c>
      <c r="D19" s="24" t="s">
        <v>8</v>
      </c>
      <c r="E19" s="13"/>
    </row>
    <row r="20" spans="1:5" ht="25.5" customHeight="1" x14ac:dyDescent="0.25">
      <c r="A20" s="29" t="s">
        <v>20</v>
      </c>
      <c r="B20" s="31"/>
      <c r="C20" s="31"/>
      <c r="D20" s="15"/>
      <c r="E20" s="14"/>
    </row>
    <row r="21" spans="1:5" ht="22.5" customHeight="1" x14ac:dyDescent="0.25">
      <c r="A21" s="18"/>
      <c r="B21" s="20" t="s">
        <v>21</v>
      </c>
      <c r="C21" s="21">
        <v>55</v>
      </c>
      <c r="D21" s="24"/>
      <c r="E21" s="12"/>
    </row>
    <row r="22" spans="1:5" ht="31.5" x14ac:dyDescent="0.25">
      <c r="A22" s="18"/>
      <c r="B22" s="19" t="s">
        <v>22</v>
      </c>
      <c r="C22" s="21">
        <v>120</v>
      </c>
      <c r="D22" s="24" t="s">
        <v>8</v>
      </c>
      <c r="E22" s="12"/>
    </row>
    <row r="23" spans="1:5" ht="47.25" x14ac:dyDescent="0.25">
      <c r="A23" s="18"/>
      <c r="B23" s="19" t="s">
        <v>25</v>
      </c>
      <c r="C23" s="21">
        <v>250</v>
      </c>
      <c r="D23" s="24" t="s">
        <v>8</v>
      </c>
      <c r="E23" s="12"/>
    </row>
    <row r="24" spans="1:5" ht="21" customHeight="1" x14ac:dyDescent="0.25">
      <c r="A24" s="18"/>
      <c r="B24" s="20" t="s">
        <v>23</v>
      </c>
      <c r="C24" s="21">
        <v>1860</v>
      </c>
      <c r="D24" s="24" t="s">
        <v>8</v>
      </c>
      <c r="E24" s="13"/>
    </row>
    <row r="26" spans="1:5" ht="26.25" customHeight="1" x14ac:dyDescent="0.25">
      <c r="A26" s="29" t="s">
        <v>27</v>
      </c>
      <c r="B26" s="31"/>
      <c r="C26" s="31"/>
    </row>
    <row r="27" spans="1:5" ht="30" x14ac:dyDescent="0.25">
      <c r="A27" s="15"/>
      <c r="B27" s="22" t="s">
        <v>30</v>
      </c>
      <c r="C27" s="10">
        <v>15</v>
      </c>
    </row>
    <row r="28" spans="1:5" ht="30" x14ac:dyDescent="0.25">
      <c r="A28" s="15"/>
      <c r="B28" s="22" t="s">
        <v>28</v>
      </c>
      <c r="C28" s="10">
        <v>0</v>
      </c>
    </row>
    <row r="29" spans="1:5" ht="45" x14ac:dyDescent="0.25">
      <c r="A29" s="25" t="s">
        <v>32</v>
      </c>
      <c r="B29" s="22" t="s">
        <v>31</v>
      </c>
      <c r="C29" s="2">
        <f>+C28/C27</f>
        <v>0</v>
      </c>
    </row>
    <row r="30" spans="1:5" x14ac:dyDescent="0.25">
      <c r="A30" s="26" t="s">
        <v>33</v>
      </c>
      <c r="B30" s="22" t="s">
        <v>29</v>
      </c>
      <c r="C30" s="10" t="s">
        <v>48</v>
      </c>
    </row>
    <row r="32" spans="1:5" ht="18.75" x14ac:dyDescent="0.3">
      <c r="B32" s="27" t="s">
        <v>5</v>
      </c>
      <c r="C32" s="7">
        <f>+C5</f>
        <v>89980</v>
      </c>
    </row>
    <row r="33" spans="2:3" ht="18.75" x14ac:dyDescent="0.3">
      <c r="B33" s="27" t="s">
        <v>34</v>
      </c>
      <c r="C33" s="7">
        <f>+C13+C14+C15+C16+C17+C18+C19</f>
        <v>18292</v>
      </c>
    </row>
    <row r="34" spans="2:3" ht="18.75" x14ac:dyDescent="0.3">
      <c r="B34" s="27" t="s">
        <v>35</v>
      </c>
      <c r="C34" s="7">
        <f>(C33*0.15)</f>
        <v>2743.7999999999997</v>
      </c>
    </row>
    <row r="35" spans="2:3" ht="18.75" x14ac:dyDescent="0.3">
      <c r="B35" s="27" t="s">
        <v>36</v>
      </c>
      <c r="C35" s="7">
        <f>+C21+C22+C23+C24</f>
        <v>2285</v>
      </c>
    </row>
    <row r="36" spans="2:3" ht="18.75" x14ac:dyDescent="0.3">
      <c r="B36" s="27" t="s">
        <v>37</v>
      </c>
      <c r="C36" s="7">
        <f>-(+C35*0.15)</f>
        <v>-342.75</v>
      </c>
    </row>
    <row r="37" spans="2:3" ht="18.75" x14ac:dyDescent="0.3">
      <c r="B37" s="27" t="s">
        <v>38</v>
      </c>
      <c r="C37" s="7">
        <f>SUM(C32+C34+C36)</f>
        <v>92381.05</v>
      </c>
    </row>
  </sheetData>
  <sheetProtection algorithmName="SHA-512" hashValue="TD4Ymajpy00h72vpdFsJJUYzeEoGgDj333F19ltAN9ZTiUuPByqYZWB3Uuk1PjQs5ZC7nBfZwka3mIsaH/+JKg==" saltValue="GlF+/vWephPXOcctoRJ7Jg==" spinCount="100000" sheet="1" objects="1" scenarios="1"/>
  <mergeCells count="5">
    <mergeCell ref="A1:B1"/>
    <mergeCell ref="E11:E12"/>
    <mergeCell ref="A12:C12"/>
    <mergeCell ref="A20:C20"/>
    <mergeCell ref="A26:C2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Engine 1</vt:lpstr>
      <vt:lpstr>Engine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Hardee, Ginger</dc:creator>
  <cp:lastModifiedBy>Hardee, Ginger</cp:lastModifiedBy>
  <cp:lastPrinted>2025-12-15T14:04:12Z</cp:lastPrinted>
  <dcterms:created xsi:type="dcterms:W3CDTF">2025-08-20T13:59:51Z</dcterms:created>
  <dcterms:modified xsi:type="dcterms:W3CDTF">2026-03-02T16:39:14Z</dcterms:modified>
</cp:coreProperties>
</file>