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SFAMMO\State Term Contract\G&amp;S\Body Armor\STC for Body Armor (NASPO)\Particpating Addendum\Onyx\"/>
    </mc:Choice>
  </mc:AlternateContent>
  <xr:revisionPtr revIDLastSave="0" documentId="8_{16B109EF-A785-4ED3-B235-8DD71326289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warded Category" sheetId="2" r:id="rId1"/>
    <sheet name="Product and Pric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J31" i="1"/>
  <c r="K31" i="1" s="1"/>
  <c r="J32" i="1"/>
  <c r="K32" i="1" s="1"/>
  <c r="J30" i="1"/>
  <c r="K30" i="1" s="1"/>
  <c r="J34" i="1"/>
  <c r="K34" i="1" s="1"/>
  <c r="J35" i="1"/>
  <c r="K35" i="1" s="1"/>
  <c r="J36" i="1"/>
  <c r="K36" i="1" s="1"/>
  <c r="J37" i="1"/>
  <c r="K37" i="1" s="1"/>
  <c r="J8" i="1"/>
  <c r="J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J29" i="1"/>
  <c r="J7" i="1"/>
  <c r="K7" i="1" l="1"/>
  <c r="K29" i="1"/>
  <c r="K8" i="1" l="1"/>
  <c r="K28" i="1" l="1"/>
  <c r="K9" i="1"/>
</calcChain>
</file>

<file path=xl/sharedStrings.xml><?xml version="1.0" encoding="utf-8"?>
<sst xmlns="http://schemas.openxmlformats.org/spreadsheetml/2006/main" count="317" uniqueCount="102">
  <si>
    <t xml:space="preserve"> MARKET BASKET ITEMS</t>
  </si>
  <si>
    <t>Product</t>
  </si>
  <si>
    <t>Type</t>
  </si>
  <si>
    <t>Manufacturer (Brand and Series)</t>
  </si>
  <si>
    <t>Manufacturer Catalog #</t>
  </si>
  <si>
    <t>NIJ - CPL Model Designation</t>
  </si>
  <si>
    <t>Threat Level</t>
  </si>
  <si>
    <t>MSRP</t>
  </si>
  <si>
    <t>BID Price</t>
  </si>
  <si>
    <t>% Discount</t>
  </si>
  <si>
    <t xml:space="preserve"> 0101.06</t>
  </si>
  <si>
    <t>II</t>
  </si>
  <si>
    <t>IIIA</t>
  </si>
  <si>
    <t>0101.06</t>
  </si>
  <si>
    <t>N/A</t>
  </si>
  <si>
    <t>Trauma Plate</t>
  </si>
  <si>
    <t>III</t>
  </si>
  <si>
    <t>NON-MARKET BASKET ITEMS</t>
  </si>
  <si>
    <t>Size</t>
  </si>
  <si>
    <t>Minimum % Discount from MSRP (per each)</t>
  </si>
  <si>
    <t>All</t>
  </si>
  <si>
    <t>Carriers</t>
  </si>
  <si>
    <t>Uniform, Concealable, Tactical</t>
  </si>
  <si>
    <t>M, F, N</t>
  </si>
  <si>
    <t>Pouches</t>
  </si>
  <si>
    <t>Replacement Vest Straps</t>
  </si>
  <si>
    <t>ID Patches</t>
  </si>
  <si>
    <t>Carry Bags</t>
  </si>
  <si>
    <t>Face Shields</t>
  </si>
  <si>
    <t>Helmet Accessories</t>
  </si>
  <si>
    <t>Shield LED Lights</t>
  </si>
  <si>
    <t>Shield Accessories</t>
  </si>
  <si>
    <t>Other Accessories</t>
  </si>
  <si>
    <t>M or N</t>
  </si>
  <si>
    <t>F</t>
  </si>
  <si>
    <t>Handgun Protection</t>
  </si>
  <si>
    <t>Rifle Protection</t>
  </si>
  <si>
    <t>Trauma Pack</t>
  </si>
  <si>
    <t>Hard</t>
  </si>
  <si>
    <t>Soft</t>
  </si>
  <si>
    <t>Insert</t>
  </si>
  <si>
    <t>Protector (groin, shoulder, throat, etc.)</t>
  </si>
  <si>
    <t>Ballistic-resistant Vest (including carrier)</t>
  </si>
  <si>
    <t>NIJ Standard(s)</t>
  </si>
  <si>
    <t>Gender
(M=Male, N=Neutral, F=Female)</t>
  </si>
  <si>
    <t>Vest, Shield, Helmet</t>
  </si>
  <si>
    <t>Soft or Hard</t>
  </si>
  <si>
    <t>Ballistic-resistant Stand-alone Plate</t>
  </si>
  <si>
    <t>Ballistic-resistant rifle plate(s) (including carrier)</t>
  </si>
  <si>
    <t>M</t>
  </si>
  <si>
    <t>PHOENIX</t>
  </si>
  <si>
    <t>PLF-IIIA-01</t>
  </si>
  <si>
    <t>LONGFRI  TECHNOLOGIES</t>
  </si>
  <si>
    <t>LONGFRI  TECHNOLOGIES - ROC</t>
  </si>
  <si>
    <t>LON-III-P</t>
  </si>
  <si>
    <t xml:space="preserve">Exhibit A - PRODUCT AND PRICE </t>
  </si>
  <si>
    <t>Exhibit A Awarded Product Category</t>
  </si>
  <si>
    <t>Vendor Name: ONYX Protective Group</t>
  </si>
  <si>
    <t>ONYX Protective Group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</si>
  <si>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Ballistic-resistant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</si>
  <si>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II, male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</si>
  <si>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IIIA, male and female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</si>
  <si>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Rifle Plates (including carrier): Rifle protection, Level III,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</si>
  <si>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Stand-alone Plate: Rifle protection, Level III,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</si>
  <si>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Non-market basket items: Trauma Pack, Trauma Plate, Insert, Protector (groin, shoulder, throat, etc.), Carriers, Pouches, Replacement Vest Straps, ID Patches, Carry Bags, Other Accessories</t>
    </r>
  </si>
  <si>
    <t>PAX-II</t>
  </si>
  <si>
    <t>PL-II-01</t>
  </si>
  <si>
    <t>PLF-II-01</t>
  </si>
  <si>
    <t>PL-IIIA-01</t>
  </si>
  <si>
    <t>Ballistic- resistant panel set only (no carrier)</t>
  </si>
  <si>
    <t>ONYX PRO AIR II, APOLLO CARRIER AND STP</t>
  </si>
  <si>
    <t>ONYX PRO AIR II, PEGASUS CARRIER AND STP</t>
  </si>
  <si>
    <t>ONYX PRO AIR II STRUCTURED FEMALE, ATHENA CARRIER AND STP</t>
  </si>
  <si>
    <t>ONYX PRO AIR II STRUCTURED FEMALE, PEGASUS CARRIER AND STP</t>
  </si>
  <si>
    <t>ONYX PRO AIR II STRUCTURED FEMALE PANEL SET ONLY</t>
  </si>
  <si>
    <t>ONYX PAX-II, APOLLO CARRIER AND STP</t>
  </si>
  <si>
    <t>ONYX PAX-II, PEGASUS CARRIER AND STP</t>
  </si>
  <si>
    <t>ONYX PAX-II PANEL SET ONLY</t>
  </si>
  <si>
    <t>ONYX PRO AIR IIIA, APOLLO CARRIER AND STP</t>
  </si>
  <si>
    <t>ONYX PRO AIR IIIA, PEGASUS CARRIER AND STP</t>
  </si>
  <si>
    <t>ONYX PRO AIR IIIA PANEL SET ONLY</t>
  </si>
  <si>
    <t>ONYX PRO AIR IIIA STRUCTURED FEMALE, ATHENA CARRIER AND STP</t>
  </si>
  <si>
    <t>ONYX PRO AIR IIIA STRUCTURED FEMALE, PEGASUS CARRIER AND STP</t>
  </si>
  <si>
    <t>0101.86</t>
  </si>
  <si>
    <t>ONYX PRO AIR IIIA STRUCTURED FEMALE PANEL SET ONLY</t>
  </si>
  <si>
    <t>ONYX PHOENIX, APOLLO CARRIER AND STP</t>
  </si>
  <si>
    <t>ONYX PHOENIX, PEGASUS CARRIER AND STP</t>
  </si>
  <si>
    <t>ONYX PHOENIX PANEL SET ONLY</t>
  </si>
  <si>
    <t>ONYX PRO AIR II PANEL SET ONLY, NO CARRIER</t>
  </si>
  <si>
    <t>PAX SERIES - LEVEL II PEGASUS CARRIER AND STP</t>
  </si>
  <si>
    <t>PHOENIX SERIES - LEVEL IIIA PEGASUS CARRIER AND STP</t>
  </si>
  <si>
    <t>PRO-AIR SERIES-FEMALE STRUCTURED LEVEL IIIA PEGASUS CARRIER STP</t>
  </si>
  <si>
    <t xml:space="preserve"> </t>
  </si>
  <si>
    <t>FFR - FIRE AND FIRST RESPONDER VEST PRO AIR IIIA PANEL SET (NO SIDE BALLISTICS)</t>
  </si>
  <si>
    <t>FFR - FIRE AND FIRST RESPONDER VEST PHOENIX LEVEL IIIA PANEL SET (NO SIDE BALLISTICS)</t>
  </si>
  <si>
    <t>FFR - FIRE AND FIRST RESPONDER VEST PRO AIR IIIA PANEL SET (COMPLETE SET INCLUDING FRONT BACK AND SIDE BALLISTICS)</t>
  </si>
  <si>
    <t>FFR - FIRE AND FIRST RESPONDER VEST PHOENIX LEVERL IIIA PANEL SET (COMPLETE SET INCLUDING FRONT BACK AND SIDE BALLISTICS)</t>
  </si>
  <si>
    <t xml:space="preserve">M </t>
  </si>
  <si>
    <t>ONYX AETHON T-SHIRT VEST, PRO AIR LEVEL II PANEL SET</t>
  </si>
  <si>
    <t>ONYX AETHON T-SHIRT VEST, PAX-II PANEL SET</t>
  </si>
  <si>
    <t>ONYX AETHON T-SHIRT VEST, PHOENIX LEVEL IIIA PANEL SET</t>
  </si>
  <si>
    <t>ONYX AETHON T-SHIRT VEST, PRO AIR  IIIA PANEL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</si>
</sst>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Arial"/>
    </font>
    <font>
      <b/>
      <sz val="18"/>
      <color theme="1"/>
      <name val="Aharoni"/>
      <charset val="177"/>
    </font>
    <font>
      <sz val="11"/>
      <name val="Arial"/>
      <family val="2"/>
    </font>
    <font>
      <b/>
      <sz val="14"/>
      <color theme="1"/>
      <name val="Aharoni"/>
      <charset val="177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ourier New"/>
      <family val="3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8"/>
      <name val="Arial"/>
      <family val="2"/>
    </font>
    <font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19"/>
  </cellStyleXfs>
  <cellXfs count="115">
    <xf numFmtId="0" fontId="0" fillId="0" borderId="0" xfId="0" applyFont="1" applyAlignment="1"/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0" fontId="7" fillId="2" borderId="17" xfId="0" applyFont="1" applyFill="1" applyBorder="1"/>
    <xf numFmtId="0" fontId="7" fillId="2" borderId="18" xfId="0" applyFont="1" applyFill="1" applyBorder="1"/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10" fontId="7" fillId="0" borderId="43" xfId="0" applyNumberFormat="1" applyFont="1" applyBorder="1" applyAlignment="1">
      <alignment horizontal="center"/>
    </xf>
    <xf numFmtId="10" fontId="7" fillId="0" borderId="43" xfId="0" applyNumberFormat="1" applyFont="1" applyBorder="1" applyAlignment="1">
      <alignment wrapText="1"/>
    </xf>
    <xf numFmtId="10" fontId="7" fillId="0" borderId="38" xfId="0" applyNumberFormat="1" applyFont="1" applyBorder="1" applyAlignment="1">
      <alignment horizontal="center"/>
    </xf>
    <xf numFmtId="10" fontId="7" fillId="0" borderId="45" xfId="0" applyNumberFormat="1" applyFont="1" applyBorder="1" applyAlignment="1">
      <alignment horizontal="center"/>
    </xf>
    <xf numFmtId="10" fontId="7" fillId="0" borderId="48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2" fillId="0" borderId="29" xfId="0" applyFont="1" applyBorder="1"/>
    <xf numFmtId="0" fontId="6" fillId="0" borderId="31" xfId="0" applyFont="1" applyBorder="1" applyAlignment="1">
      <alignment horizontal="center"/>
    </xf>
    <xf numFmtId="0" fontId="2" fillId="0" borderId="29" xfId="0" applyFont="1" applyBorder="1"/>
    <xf numFmtId="0" fontId="8" fillId="0" borderId="0" xfId="0" applyFont="1" applyAlignment="1"/>
    <xf numFmtId="0" fontId="9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wrapText="1" indent="2"/>
    </xf>
    <xf numFmtId="0" fontId="13" fillId="6" borderId="13" xfId="0" applyFont="1" applyFill="1" applyBorder="1" applyAlignment="1">
      <alignment horizontal="left" wrapText="1"/>
    </xf>
    <xf numFmtId="0" fontId="13" fillId="6" borderId="14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/>
    </xf>
    <xf numFmtId="44" fontId="14" fillId="6" borderId="14" xfId="0" applyNumberFormat="1" applyFont="1" applyFill="1" applyBorder="1" applyAlignment="1">
      <alignment horizontal="center"/>
    </xf>
    <xf numFmtId="10" fontId="13" fillId="6" borderId="16" xfId="0" applyNumberFormat="1" applyFont="1" applyFill="1" applyBorder="1" applyAlignment="1">
      <alignment horizontal="center"/>
    </xf>
    <xf numFmtId="0" fontId="2" fillId="0" borderId="0" xfId="0" applyFont="1" applyAlignment="1"/>
    <xf numFmtId="0" fontId="13" fillId="6" borderId="13" xfId="0" applyFont="1" applyFill="1" applyBorder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3" fillId="6" borderId="49" xfId="0" applyFont="1" applyFill="1" applyBorder="1" applyAlignment="1">
      <alignment horizontal="left"/>
    </xf>
    <xf numFmtId="0" fontId="13" fillId="6" borderId="19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left" wrapText="1"/>
    </xf>
    <xf numFmtId="0" fontId="14" fillId="6" borderId="19" xfId="0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horizontal="center"/>
    </xf>
    <xf numFmtId="44" fontId="14" fillId="6" borderId="19" xfId="0" applyNumberFormat="1" applyFont="1" applyFill="1" applyBorder="1" applyAlignment="1">
      <alignment horizontal="center"/>
    </xf>
    <xf numFmtId="44" fontId="7" fillId="5" borderId="19" xfId="0" applyNumberFormat="1" applyFont="1" applyFill="1" applyBorder="1" applyAlignment="1">
      <alignment horizontal="center"/>
    </xf>
    <xf numFmtId="10" fontId="13" fillId="6" borderId="50" xfId="0" applyNumberFormat="1" applyFont="1" applyFill="1" applyBorder="1" applyAlignment="1">
      <alignment horizontal="center"/>
    </xf>
    <xf numFmtId="0" fontId="18" fillId="0" borderId="0" xfId="0" applyFont="1" applyAlignment="1"/>
    <xf numFmtId="0" fontId="13" fillId="5" borderId="13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 wrapText="1"/>
    </xf>
    <xf numFmtId="0" fontId="14" fillId="5" borderId="14" xfId="0" applyFont="1" applyFill="1" applyBorder="1" applyAlignment="1">
      <alignment horizontal="center"/>
    </xf>
    <xf numFmtId="49" fontId="13" fillId="5" borderId="14" xfId="0" applyNumberFormat="1" applyFont="1" applyFill="1" applyBorder="1" applyAlignment="1">
      <alignment horizontal="center"/>
    </xf>
    <xf numFmtId="44" fontId="14" fillId="5" borderId="14" xfId="0" applyNumberFormat="1" applyFont="1" applyFill="1" applyBorder="1" applyAlignment="1">
      <alignment horizontal="center"/>
    </xf>
    <xf numFmtId="10" fontId="13" fillId="5" borderId="16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4" fillId="3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3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6" fillId="4" borderId="22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8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4" borderId="38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1" xfId="0" applyFont="1" applyBorder="1"/>
    <xf numFmtId="0" fontId="5" fillId="4" borderId="37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39" xfId="0" applyFont="1" applyBorder="1"/>
    <xf numFmtId="0" fontId="2" fillId="0" borderId="23" xfId="0" applyFont="1" applyBorder="1"/>
    <xf numFmtId="0" fontId="2" fillId="0" borderId="26" xfId="0" applyFont="1" applyBorder="1"/>
    <xf numFmtId="0" fontId="6" fillId="4" borderId="21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0" fontId="6" fillId="0" borderId="37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2" fillId="0" borderId="31" xfId="0" applyFont="1" applyBorder="1"/>
    <xf numFmtId="0" fontId="6" fillId="0" borderId="46" xfId="0" applyFont="1" applyBorder="1" applyAlignment="1">
      <alignment horizontal="left"/>
    </xf>
    <xf numFmtId="0" fontId="2" fillId="0" borderId="47" xfId="0" applyFont="1" applyBorder="1"/>
    <xf numFmtId="0" fontId="6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A8" sqref="A8"/>
    </sheetView>
  </sheetViews>
  <sheetFormatPr defaultRowHeight="14.25" x14ac:dyDescent="0.2"/>
  <cols>
    <col min="1" max="1" width="78" customWidth="1"/>
  </cols>
  <sheetData>
    <row r="1" spans="1:1" x14ac:dyDescent="0.2">
      <c r="A1" s="30" t="s">
        <v>58</v>
      </c>
    </row>
    <row r="2" spans="1:1" x14ac:dyDescent="0.2">
      <c r="A2" t="s">
        <v>56</v>
      </c>
    </row>
    <row r="4" spans="1:1" ht="15.75" x14ac:dyDescent="0.2">
      <c r="A4" s="31" t="s">
        <v>59</v>
      </c>
    </row>
    <row r="5" spans="1:1" ht="15.75" x14ac:dyDescent="0.2">
      <c r="A5" s="32" t="s">
        <v>60</v>
      </c>
    </row>
    <row r="6" spans="1:1" ht="15.75" x14ac:dyDescent="0.2">
      <c r="A6" s="32" t="s">
        <v>61</v>
      </c>
    </row>
    <row r="7" spans="1:1" ht="15.75" x14ac:dyDescent="0.2">
      <c r="A7" s="31" t="s">
        <v>62</v>
      </c>
    </row>
    <row r="8" spans="1:1" ht="15.75" x14ac:dyDescent="0.2">
      <c r="A8" s="31" t="s">
        <v>63</v>
      </c>
    </row>
    <row r="9" spans="1:1" ht="47.25" x14ac:dyDescent="0.2">
      <c r="A9" s="33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84"/>
  <sheetViews>
    <sheetView showGridLines="0" tabSelected="1" zoomScale="80" zoomScaleNormal="80" workbookViewId="0">
      <selection activeCell="H32" sqref="H32"/>
    </sheetView>
  </sheetViews>
  <sheetFormatPr defaultColWidth="12.625" defaultRowHeight="15" customHeight="1" x14ac:dyDescent="0.2"/>
  <cols>
    <col min="1" max="1" width="63.5" customWidth="1"/>
    <col min="2" max="2" width="31.25" customWidth="1"/>
    <col min="3" max="3" width="60.125" customWidth="1"/>
    <col min="4" max="4" width="17.25" customWidth="1"/>
    <col min="5" max="5" width="16.5" customWidth="1"/>
    <col min="6" max="6" width="10.875" customWidth="1"/>
    <col min="7" max="7" width="16.625" customWidth="1"/>
    <col min="8" max="8" width="35.875" bestFit="1" customWidth="1"/>
    <col min="9" max="9" width="16.5" customWidth="1"/>
    <col min="10" max="10" width="15.25" customWidth="1"/>
    <col min="11" max="11" width="15.75" customWidth="1"/>
    <col min="12" max="21" width="7.625" customWidth="1"/>
  </cols>
  <sheetData>
    <row r="1" spans="1:11" ht="14.25" customHeight="1" x14ac:dyDescent="0.2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4.25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4.25" customHeight="1" thickBot="1" x14ac:dyDescent="0.25">
      <c r="A3" s="71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4.25" customHeight="1" x14ac:dyDescent="0.2">
      <c r="A4" s="74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4.25" customHeight="1" x14ac:dyDescent="0.2">
      <c r="A5" s="75"/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60" customHeight="1" x14ac:dyDescent="0.2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44</v>
      </c>
      <c r="G6" s="2" t="s">
        <v>43</v>
      </c>
      <c r="H6" s="2" t="s">
        <v>6</v>
      </c>
      <c r="I6" s="4" t="s">
        <v>7</v>
      </c>
      <c r="J6" s="2" t="s">
        <v>8</v>
      </c>
      <c r="K6" s="5" t="s">
        <v>9</v>
      </c>
    </row>
    <row r="7" spans="1:11" s="43" customFormat="1" ht="14.25" customHeight="1" x14ac:dyDescent="0.25">
      <c r="A7" s="54" t="s">
        <v>42</v>
      </c>
      <c r="B7" s="55" t="s">
        <v>35</v>
      </c>
      <c r="C7" s="56" t="s">
        <v>89</v>
      </c>
      <c r="D7" s="57">
        <v>100303</v>
      </c>
      <c r="E7" s="57" t="s">
        <v>65</v>
      </c>
      <c r="F7" s="55" t="s">
        <v>49</v>
      </c>
      <c r="G7" s="58" t="s">
        <v>10</v>
      </c>
      <c r="H7" s="55" t="s">
        <v>11</v>
      </c>
      <c r="I7" s="59">
        <v>852.5</v>
      </c>
      <c r="J7" s="59">
        <f>I7*0.56</f>
        <v>477.40000000000003</v>
      </c>
      <c r="K7" s="60">
        <f>SUM((J7-I7)/I7)*-1</f>
        <v>0.43999999999999995</v>
      </c>
    </row>
    <row r="8" spans="1:11" s="43" customFormat="1" ht="14.25" customHeight="1" x14ac:dyDescent="0.25">
      <c r="A8" s="54" t="s">
        <v>42</v>
      </c>
      <c r="B8" s="55" t="s">
        <v>35</v>
      </c>
      <c r="C8" s="56" t="s">
        <v>90</v>
      </c>
      <c r="D8" s="57">
        <v>100302</v>
      </c>
      <c r="E8" s="57" t="s">
        <v>50</v>
      </c>
      <c r="F8" s="55" t="s">
        <v>49</v>
      </c>
      <c r="G8" s="58" t="s">
        <v>10</v>
      </c>
      <c r="H8" s="55" t="s">
        <v>12</v>
      </c>
      <c r="I8" s="59">
        <v>880</v>
      </c>
      <c r="J8" s="59">
        <f t="shared" ref="J8:J37" si="0">I8*0.56</f>
        <v>492.80000000000007</v>
      </c>
      <c r="K8" s="60">
        <f t="shared" ref="K8" si="1">SUM((J8-I8)/I8)*-1</f>
        <v>0.43999999999999995</v>
      </c>
    </row>
    <row r="9" spans="1:11" s="43" customFormat="1" ht="14.25" customHeight="1" x14ac:dyDescent="0.25">
      <c r="A9" s="54" t="s">
        <v>42</v>
      </c>
      <c r="B9" s="55" t="s">
        <v>35</v>
      </c>
      <c r="C9" s="56" t="s">
        <v>91</v>
      </c>
      <c r="D9" s="57">
        <v>100304</v>
      </c>
      <c r="E9" s="57" t="s">
        <v>51</v>
      </c>
      <c r="F9" s="55" t="s">
        <v>34</v>
      </c>
      <c r="G9" s="58" t="s">
        <v>13</v>
      </c>
      <c r="H9" s="55" t="s">
        <v>12</v>
      </c>
      <c r="I9" s="59">
        <v>1680.25</v>
      </c>
      <c r="J9" s="59">
        <f t="shared" si="0"/>
        <v>940.94</v>
      </c>
      <c r="K9" s="60">
        <f t="shared" ref="K9" si="2">SUM((J9-I9)/I9)*-1</f>
        <v>0.43999999999999995</v>
      </c>
    </row>
    <row r="10" spans="1:11" s="43" customFormat="1" x14ac:dyDescent="0.25">
      <c r="A10" s="54" t="s">
        <v>42</v>
      </c>
      <c r="B10" s="55" t="s">
        <v>35</v>
      </c>
      <c r="C10" s="36" t="s">
        <v>70</v>
      </c>
      <c r="D10" s="37">
        <v>100101</v>
      </c>
      <c r="E10" s="37" t="s">
        <v>66</v>
      </c>
      <c r="F10" s="35" t="s">
        <v>49</v>
      </c>
      <c r="G10" s="38" t="s">
        <v>13</v>
      </c>
      <c r="H10" s="35" t="s">
        <v>11</v>
      </c>
      <c r="I10" s="39">
        <v>1443.75</v>
      </c>
      <c r="J10" s="59">
        <f t="shared" si="0"/>
        <v>808.50000000000011</v>
      </c>
      <c r="K10" s="40">
        <f t="shared" ref="K10:K27" si="3">SUM((J10-I10)/I10)*-1</f>
        <v>0.43999999999999995</v>
      </c>
    </row>
    <row r="11" spans="1:11" s="43" customFormat="1" x14ac:dyDescent="0.25">
      <c r="A11" s="54" t="s">
        <v>69</v>
      </c>
      <c r="B11" s="55" t="s">
        <v>35</v>
      </c>
      <c r="C11" s="36" t="s">
        <v>71</v>
      </c>
      <c r="D11" s="37">
        <v>100301</v>
      </c>
      <c r="E11" s="37" t="s">
        <v>66</v>
      </c>
      <c r="F11" s="35" t="s">
        <v>49</v>
      </c>
      <c r="G11" s="38" t="s">
        <v>13</v>
      </c>
      <c r="H11" s="35" t="s">
        <v>11</v>
      </c>
      <c r="I11" s="39">
        <v>1361.25</v>
      </c>
      <c r="J11" s="59">
        <f t="shared" si="0"/>
        <v>762.30000000000007</v>
      </c>
      <c r="K11" s="40">
        <f t="shared" si="3"/>
        <v>0.43999999999999995</v>
      </c>
    </row>
    <row r="12" spans="1:11" s="43" customFormat="1" x14ac:dyDescent="0.25">
      <c r="A12" s="54" t="s">
        <v>42</v>
      </c>
      <c r="B12" s="55" t="s">
        <v>35</v>
      </c>
      <c r="C12" s="36" t="s">
        <v>88</v>
      </c>
      <c r="D12" s="37">
        <v>100001</v>
      </c>
      <c r="E12" s="37" t="s">
        <v>66</v>
      </c>
      <c r="F12" s="35" t="s">
        <v>49</v>
      </c>
      <c r="G12" s="38" t="s">
        <v>13</v>
      </c>
      <c r="H12" s="35" t="s">
        <v>11</v>
      </c>
      <c r="I12" s="39">
        <v>1229.25</v>
      </c>
      <c r="J12" s="59">
        <f t="shared" si="0"/>
        <v>688.38000000000011</v>
      </c>
      <c r="K12" s="40">
        <f t="shared" si="3"/>
        <v>0.43999999999999989</v>
      </c>
    </row>
    <row r="13" spans="1:11" s="43" customFormat="1" x14ac:dyDescent="0.25">
      <c r="A13" s="54" t="s">
        <v>42</v>
      </c>
      <c r="B13" s="55" t="s">
        <v>35</v>
      </c>
      <c r="C13" s="36" t="s">
        <v>72</v>
      </c>
      <c r="D13" s="37">
        <v>100102</v>
      </c>
      <c r="E13" s="37" t="s">
        <v>67</v>
      </c>
      <c r="F13" s="35" t="s">
        <v>34</v>
      </c>
      <c r="G13" s="38" t="s">
        <v>13</v>
      </c>
      <c r="H13" s="35" t="s">
        <v>11</v>
      </c>
      <c r="I13" s="39">
        <v>1443.75</v>
      </c>
      <c r="J13" s="59">
        <f t="shared" si="0"/>
        <v>808.50000000000011</v>
      </c>
      <c r="K13" s="40">
        <f t="shared" si="3"/>
        <v>0.43999999999999995</v>
      </c>
    </row>
    <row r="14" spans="1:11" s="43" customFormat="1" x14ac:dyDescent="0.25">
      <c r="A14" s="54" t="s">
        <v>42</v>
      </c>
      <c r="B14" s="55" t="s">
        <v>35</v>
      </c>
      <c r="C14" s="36" t="s">
        <v>73</v>
      </c>
      <c r="D14" s="37">
        <v>100302</v>
      </c>
      <c r="E14" s="37" t="s">
        <v>67</v>
      </c>
      <c r="F14" s="35" t="s">
        <v>34</v>
      </c>
      <c r="G14" s="38" t="s">
        <v>13</v>
      </c>
      <c r="H14" s="35" t="s">
        <v>11</v>
      </c>
      <c r="I14" s="39">
        <v>1361.25</v>
      </c>
      <c r="J14" s="59">
        <f t="shared" si="0"/>
        <v>762.30000000000007</v>
      </c>
      <c r="K14" s="40">
        <f t="shared" si="3"/>
        <v>0.43999999999999995</v>
      </c>
    </row>
    <row r="15" spans="1:11" s="43" customFormat="1" x14ac:dyDescent="0.25">
      <c r="A15" s="54" t="s">
        <v>69</v>
      </c>
      <c r="B15" s="55" t="s">
        <v>35</v>
      </c>
      <c r="C15" s="36" t="s">
        <v>74</v>
      </c>
      <c r="D15" s="37">
        <v>100002</v>
      </c>
      <c r="E15" s="37" t="s">
        <v>67</v>
      </c>
      <c r="F15" s="35" t="s">
        <v>34</v>
      </c>
      <c r="G15" s="38" t="s">
        <v>13</v>
      </c>
      <c r="H15" s="35" t="s">
        <v>11</v>
      </c>
      <c r="I15" s="39">
        <v>1229.25</v>
      </c>
      <c r="J15" s="59">
        <f t="shared" si="0"/>
        <v>688.38000000000011</v>
      </c>
      <c r="K15" s="40">
        <f t="shared" si="3"/>
        <v>0.43999999999999989</v>
      </c>
    </row>
    <row r="16" spans="1:11" s="43" customFormat="1" x14ac:dyDescent="0.25">
      <c r="A16" s="54" t="s">
        <v>42</v>
      </c>
      <c r="B16" s="55" t="s">
        <v>35</v>
      </c>
      <c r="C16" s="36" t="s">
        <v>75</v>
      </c>
      <c r="D16" s="37">
        <v>100103</v>
      </c>
      <c r="E16" s="37" t="s">
        <v>65</v>
      </c>
      <c r="F16" s="35" t="s">
        <v>49</v>
      </c>
      <c r="G16" s="38" t="s">
        <v>13</v>
      </c>
      <c r="H16" s="35" t="s">
        <v>11</v>
      </c>
      <c r="I16" s="39">
        <v>935</v>
      </c>
      <c r="J16" s="59">
        <f t="shared" si="0"/>
        <v>523.6</v>
      </c>
      <c r="K16" s="40">
        <f t="shared" si="3"/>
        <v>0.44</v>
      </c>
    </row>
    <row r="17" spans="1:13" s="43" customFormat="1" x14ac:dyDescent="0.25">
      <c r="A17" s="54" t="s">
        <v>42</v>
      </c>
      <c r="B17" s="55" t="s">
        <v>35</v>
      </c>
      <c r="C17" s="36" t="s">
        <v>76</v>
      </c>
      <c r="D17" s="37">
        <v>100303</v>
      </c>
      <c r="E17" s="37" t="s">
        <v>65</v>
      </c>
      <c r="F17" s="35" t="s">
        <v>49</v>
      </c>
      <c r="G17" s="38" t="s">
        <v>13</v>
      </c>
      <c r="H17" s="35" t="s">
        <v>11</v>
      </c>
      <c r="I17" s="39">
        <v>852.5</v>
      </c>
      <c r="J17" s="59">
        <f t="shared" si="0"/>
        <v>477.40000000000003</v>
      </c>
      <c r="K17" s="40">
        <f t="shared" si="3"/>
        <v>0.43999999999999995</v>
      </c>
    </row>
    <row r="18" spans="1:13" s="44" customFormat="1" x14ac:dyDescent="0.25">
      <c r="A18" s="54" t="s">
        <v>69</v>
      </c>
      <c r="B18" s="55" t="s">
        <v>35</v>
      </c>
      <c r="C18" s="36" t="s">
        <v>77</v>
      </c>
      <c r="D18" s="37">
        <v>100003</v>
      </c>
      <c r="E18" s="37" t="s">
        <v>65</v>
      </c>
      <c r="F18" s="35" t="s">
        <v>49</v>
      </c>
      <c r="G18" s="38" t="s">
        <v>13</v>
      </c>
      <c r="H18" s="35" t="s">
        <v>11</v>
      </c>
      <c r="I18" s="39">
        <v>693</v>
      </c>
      <c r="J18" s="59">
        <f t="shared" si="0"/>
        <v>388.08000000000004</v>
      </c>
      <c r="K18" s="40">
        <f t="shared" si="3"/>
        <v>0.43999999999999995</v>
      </c>
    </row>
    <row r="19" spans="1:13" s="43" customFormat="1" x14ac:dyDescent="0.25">
      <c r="A19" s="54" t="s">
        <v>42</v>
      </c>
      <c r="B19" s="55" t="s">
        <v>35</v>
      </c>
      <c r="C19" s="36" t="s">
        <v>78</v>
      </c>
      <c r="D19" s="37">
        <v>100104</v>
      </c>
      <c r="E19" s="37" t="s">
        <v>68</v>
      </c>
      <c r="F19" s="35" t="s">
        <v>49</v>
      </c>
      <c r="G19" s="38" t="s">
        <v>13</v>
      </c>
      <c r="H19" s="35" t="s">
        <v>12</v>
      </c>
      <c r="I19" s="39">
        <v>1765.5</v>
      </c>
      <c r="J19" s="59">
        <f t="shared" si="0"/>
        <v>988.68000000000006</v>
      </c>
      <c r="K19" s="40">
        <f t="shared" si="3"/>
        <v>0.43999999999999995</v>
      </c>
    </row>
    <row r="20" spans="1:13" s="43" customFormat="1" x14ac:dyDescent="0.25">
      <c r="A20" s="54" t="s">
        <v>42</v>
      </c>
      <c r="B20" s="55" t="s">
        <v>35</v>
      </c>
      <c r="C20" s="36" t="s">
        <v>79</v>
      </c>
      <c r="D20" s="37">
        <v>100304</v>
      </c>
      <c r="E20" s="37" t="s">
        <v>68</v>
      </c>
      <c r="F20" s="35" t="s">
        <v>49</v>
      </c>
      <c r="G20" s="38" t="s">
        <v>13</v>
      </c>
      <c r="H20" s="35" t="s">
        <v>12</v>
      </c>
      <c r="I20" s="39">
        <v>1680.25</v>
      </c>
      <c r="J20" s="59">
        <f t="shared" si="0"/>
        <v>940.94</v>
      </c>
      <c r="K20" s="40">
        <f t="shared" si="3"/>
        <v>0.43999999999999995</v>
      </c>
    </row>
    <row r="21" spans="1:13" s="43" customFormat="1" x14ac:dyDescent="0.25">
      <c r="A21" s="54" t="s">
        <v>69</v>
      </c>
      <c r="B21" s="55" t="s">
        <v>35</v>
      </c>
      <c r="C21" s="36" t="s">
        <v>80</v>
      </c>
      <c r="D21" s="37">
        <v>100004</v>
      </c>
      <c r="E21" s="37" t="s">
        <v>68</v>
      </c>
      <c r="F21" s="35" t="s">
        <v>49</v>
      </c>
      <c r="G21" s="38" t="s">
        <v>13</v>
      </c>
      <c r="H21" s="35" t="s">
        <v>12</v>
      </c>
      <c r="I21" s="39">
        <v>1559.25</v>
      </c>
      <c r="J21" s="59">
        <f t="shared" si="0"/>
        <v>873.18000000000006</v>
      </c>
      <c r="K21" s="40">
        <f t="shared" si="3"/>
        <v>0.43999999999999995</v>
      </c>
    </row>
    <row r="22" spans="1:13" s="43" customFormat="1" x14ac:dyDescent="0.25">
      <c r="A22" s="54" t="s">
        <v>42</v>
      </c>
      <c r="B22" s="55" t="s">
        <v>35</v>
      </c>
      <c r="C22" s="36" t="s">
        <v>81</v>
      </c>
      <c r="D22" s="37">
        <v>100105</v>
      </c>
      <c r="E22" s="37" t="s">
        <v>51</v>
      </c>
      <c r="F22" s="35" t="s">
        <v>34</v>
      </c>
      <c r="G22" s="38" t="s">
        <v>13</v>
      </c>
      <c r="H22" s="35" t="s">
        <v>12</v>
      </c>
      <c r="I22" s="39">
        <v>1765.5</v>
      </c>
      <c r="J22" s="59">
        <f t="shared" si="0"/>
        <v>988.68000000000006</v>
      </c>
      <c r="K22" s="40">
        <f t="shared" si="3"/>
        <v>0.43999999999999995</v>
      </c>
    </row>
    <row r="23" spans="1:13" s="43" customFormat="1" x14ac:dyDescent="0.25">
      <c r="A23" s="54" t="s">
        <v>42</v>
      </c>
      <c r="B23" s="55" t="s">
        <v>35</v>
      </c>
      <c r="C23" s="36" t="s">
        <v>82</v>
      </c>
      <c r="D23" s="37">
        <v>100304</v>
      </c>
      <c r="E23" s="37" t="s">
        <v>51</v>
      </c>
      <c r="F23" s="35" t="s">
        <v>34</v>
      </c>
      <c r="G23" s="38" t="s">
        <v>83</v>
      </c>
      <c r="H23" s="35" t="s">
        <v>12</v>
      </c>
      <c r="I23" s="39">
        <v>1680.25</v>
      </c>
      <c r="J23" s="59">
        <f t="shared" si="0"/>
        <v>940.94</v>
      </c>
      <c r="K23" s="40">
        <f t="shared" si="3"/>
        <v>0.43999999999999995</v>
      </c>
    </row>
    <row r="24" spans="1:13" s="43" customFormat="1" x14ac:dyDescent="0.25">
      <c r="A24" s="54" t="s">
        <v>69</v>
      </c>
      <c r="B24" s="55" t="s">
        <v>35</v>
      </c>
      <c r="C24" s="36" t="s">
        <v>84</v>
      </c>
      <c r="D24" s="37">
        <v>100005</v>
      </c>
      <c r="E24" s="37" t="s">
        <v>51</v>
      </c>
      <c r="F24" s="35" t="s">
        <v>34</v>
      </c>
      <c r="G24" s="38" t="s">
        <v>13</v>
      </c>
      <c r="H24" s="35" t="s">
        <v>12</v>
      </c>
      <c r="I24" s="39">
        <v>1559.25</v>
      </c>
      <c r="J24" s="59">
        <f t="shared" si="0"/>
        <v>873.18000000000006</v>
      </c>
      <c r="K24" s="40">
        <f t="shared" si="3"/>
        <v>0.43999999999999995</v>
      </c>
      <c r="M24" s="43" t="s">
        <v>92</v>
      </c>
    </row>
    <row r="25" spans="1:13" s="43" customFormat="1" x14ac:dyDescent="0.25">
      <c r="A25" s="54" t="s">
        <v>42</v>
      </c>
      <c r="B25" s="55" t="s">
        <v>35</v>
      </c>
      <c r="C25" s="36" t="s">
        <v>85</v>
      </c>
      <c r="D25" s="37">
        <v>100106</v>
      </c>
      <c r="E25" s="37" t="s">
        <v>50</v>
      </c>
      <c r="F25" s="35" t="s">
        <v>49</v>
      </c>
      <c r="G25" s="38" t="s">
        <v>13</v>
      </c>
      <c r="H25" s="35" t="s">
        <v>12</v>
      </c>
      <c r="I25" s="39">
        <v>962.5</v>
      </c>
      <c r="J25" s="59">
        <f t="shared" si="0"/>
        <v>539</v>
      </c>
      <c r="K25" s="40">
        <f t="shared" si="3"/>
        <v>0.44</v>
      </c>
    </row>
    <row r="26" spans="1:13" s="43" customFormat="1" x14ac:dyDescent="0.25">
      <c r="A26" s="54" t="s">
        <v>42</v>
      </c>
      <c r="B26" s="55" t="s">
        <v>35</v>
      </c>
      <c r="C26" s="36" t="s">
        <v>86</v>
      </c>
      <c r="D26" s="37">
        <v>100306</v>
      </c>
      <c r="E26" s="37" t="s">
        <v>50</v>
      </c>
      <c r="F26" s="35" t="s">
        <v>49</v>
      </c>
      <c r="G26" s="38" t="s">
        <v>13</v>
      </c>
      <c r="H26" s="35" t="s">
        <v>12</v>
      </c>
      <c r="I26" s="39">
        <v>880</v>
      </c>
      <c r="J26" s="59">
        <f t="shared" si="0"/>
        <v>492.80000000000007</v>
      </c>
      <c r="K26" s="40">
        <f t="shared" si="3"/>
        <v>0.43999999999999995</v>
      </c>
    </row>
    <row r="27" spans="1:13" s="43" customFormat="1" x14ac:dyDescent="0.25">
      <c r="A27" s="54" t="s">
        <v>42</v>
      </c>
      <c r="B27" s="55" t="s">
        <v>35</v>
      </c>
      <c r="C27" s="36" t="s">
        <v>87</v>
      </c>
      <c r="D27" s="37">
        <v>100006</v>
      </c>
      <c r="E27" s="37" t="s">
        <v>50</v>
      </c>
      <c r="F27" s="35" t="s">
        <v>49</v>
      </c>
      <c r="G27" s="38" t="s">
        <v>13</v>
      </c>
      <c r="H27" s="35" t="s">
        <v>12</v>
      </c>
      <c r="I27" s="39">
        <v>726</v>
      </c>
      <c r="J27" s="59">
        <f t="shared" si="0"/>
        <v>406.56000000000006</v>
      </c>
      <c r="K27" s="40">
        <f t="shared" si="3"/>
        <v>0.43999999999999989</v>
      </c>
    </row>
    <row r="28" spans="1:13" s="41" customFormat="1" ht="16.149999999999999" customHeight="1" x14ac:dyDescent="0.25">
      <c r="A28" s="34" t="s">
        <v>48</v>
      </c>
      <c r="B28" s="35" t="s">
        <v>36</v>
      </c>
      <c r="C28" s="36" t="s">
        <v>53</v>
      </c>
      <c r="D28" s="37">
        <v>102117</v>
      </c>
      <c r="E28" s="37" t="s">
        <v>54</v>
      </c>
      <c r="F28" s="35" t="s">
        <v>33</v>
      </c>
      <c r="G28" s="38" t="s">
        <v>13</v>
      </c>
      <c r="H28" s="35" t="s">
        <v>16</v>
      </c>
      <c r="I28" s="39">
        <v>1267.5</v>
      </c>
      <c r="J28" s="59">
        <f t="shared" si="0"/>
        <v>709.80000000000007</v>
      </c>
      <c r="K28" s="40">
        <f>SUM((J28-I28)/I28)*-1</f>
        <v>0.43999999999999995</v>
      </c>
    </row>
    <row r="29" spans="1:13" s="41" customFormat="1" x14ac:dyDescent="0.25">
      <c r="A29" s="42" t="s">
        <v>47</v>
      </c>
      <c r="B29" s="35" t="s">
        <v>36</v>
      </c>
      <c r="C29" s="36" t="s">
        <v>52</v>
      </c>
      <c r="D29" s="37">
        <v>100017</v>
      </c>
      <c r="E29" s="37" t="s">
        <v>54</v>
      </c>
      <c r="F29" s="35" t="s">
        <v>33</v>
      </c>
      <c r="G29" s="38" t="s">
        <v>13</v>
      </c>
      <c r="H29" s="35" t="s">
        <v>16</v>
      </c>
      <c r="I29" s="39">
        <v>497.5</v>
      </c>
      <c r="J29" s="59">
        <f t="shared" si="0"/>
        <v>278.60000000000002</v>
      </c>
      <c r="K29" s="40">
        <f>SUM((J29-I29)/I29)*-1</f>
        <v>0.43999999999999995</v>
      </c>
    </row>
    <row r="30" spans="1:13" s="53" customFormat="1" ht="30" x14ac:dyDescent="0.25">
      <c r="A30" s="54" t="s">
        <v>42</v>
      </c>
      <c r="B30" s="55" t="s">
        <v>35</v>
      </c>
      <c r="C30" s="36" t="s">
        <v>93</v>
      </c>
      <c r="D30" s="37">
        <v>100044</v>
      </c>
      <c r="E30" s="37" t="s">
        <v>68</v>
      </c>
      <c r="F30" s="35" t="s">
        <v>49</v>
      </c>
      <c r="G30" s="38" t="s">
        <v>13</v>
      </c>
      <c r="H30" s="35" t="s">
        <v>12</v>
      </c>
      <c r="I30" s="39">
        <v>2010.25</v>
      </c>
      <c r="J30" s="59">
        <f t="shared" si="0"/>
        <v>1125.74</v>
      </c>
      <c r="K30" s="40">
        <f t="shared" ref="K30:K37" si="4">SUM((J30-I30)/I30)*-1</f>
        <v>0.44</v>
      </c>
    </row>
    <row r="31" spans="1:13" s="53" customFormat="1" ht="30" x14ac:dyDescent="0.25">
      <c r="A31" s="54" t="s">
        <v>42</v>
      </c>
      <c r="B31" s="55" t="s">
        <v>35</v>
      </c>
      <c r="C31" s="36" t="s">
        <v>95</v>
      </c>
      <c r="D31" s="37">
        <v>100075</v>
      </c>
      <c r="E31" s="37" t="s">
        <v>68</v>
      </c>
      <c r="F31" s="35" t="s">
        <v>97</v>
      </c>
      <c r="G31" s="38" t="s">
        <v>13</v>
      </c>
      <c r="H31" s="35" t="s">
        <v>12</v>
      </c>
      <c r="I31" s="39">
        <v>1215.5</v>
      </c>
      <c r="J31" s="59">
        <f t="shared" si="0"/>
        <v>680.68000000000006</v>
      </c>
      <c r="K31" s="40">
        <f t="shared" ref="K31" si="5">SUM((J31-I31)/I31)*-1</f>
        <v>0.43999999999999995</v>
      </c>
    </row>
    <row r="32" spans="1:13" s="53" customFormat="1" ht="30" x14ac:dyDescent="0.25">
      <c r="A32" s="54" t="s">
        <v>42</v>
      </c>
      <c r="B32" s="55" t="s">
        <v>35</v>
      </c>
      <c r="C32" s="36" t="s">
        <v>94</v>
      </c>
      <c r="D32" s="37">
        <v>100045</v>
      </c>
      <c r="E32" s="37" t="s">
        <v>50</v>
      </c>
      <c r="F32" s="35" t="s">
        <v>97</v>
      </c>
      <c r="G32" s="38" t="s">
        <v>13</v>
      </c>
      <c r="H32" s="35" t="s">
        <v>12</v>
      </c>
      <c r="I32" s="39">
        <v>2766.5</v>
      </c>
      <c r="J32" s="59">
        <f t="shared" si="0"/>
        <v>1549.2400000000002</v>
      </c>
      <c r="K32" s="40">
        <f t="shared" si="4"/>
        <v>0.43999999999999989</v>
      </c>
    </row>
    <row r="33" spans="1:11" s="53" customFormat="1" ht="30" x14ac:dyDescent="0.25">
      <c r="A33" s="54" t="s">
        <v>42</v>
      </c>
      <c r="B33" s="55" t="s">
        <v>35</v>
      </c>
      <c r="C33" s="36" t="s">
        <v>96</v>
      </c>
      <c r="D33" s="37">
        <v>100076</v>
      </c>
      <c r="E33" s="37" t="s">
        <v>50</v>
      </c>
      <c r="F33" s="35" t="s">
        <v>97</v>
      </c>
      <c r="G33" s="38" t="s">
        <v>13</v>
      </c>
      <c r="H33" s="35" t="s">
        <v>12</v>
      </c>
      <c r="I33" s="39">
        <v>1669.25</v>
      </c>
      <c r="J33" s="59">
        <f t="shared" si="0"/>
        <v>934.78000000000009</v>
      </c>
      <c r="K33" s="40">
        <f t="shared" ref="K33" si="6">SUM((J33-I33)/I33)*-1</f>
        <v>0.43999999999999995</v>
      </c>
    </row>
    <row r="34" spans="1:11" s="53" customFormat="1" x14ac:dyDescent="0.25">
      <c r="A34" s="54" t="s">
        <v>42</v>
      </c>
      <c r="B34" s="55" t="s">
        <v>35</v>
      </c>
      <c r="C34" s="36" t="s">
        <v>98</v>
      </c>
      <c r="D34" s="37">
        <v>100501</v>
      </c>
      <c r="E34" s="37" t="s">
        <v>66</v>
      </c>
      <c r="F34" s="35" t="s">
        <v>97</v>
      </c>
      <c r="G34" s="38" t="s">
        <v>13</v>
      </c>
      <c r="H34" s="35" t="s">
        <v>11</v>
      </c>
      <c r="I34" s="39">
        <v>1611.5</v>
      </c>
      <c r="J34" s="59">
        <f t="shared" si="0"/>
        <v>902.44</v>
      </c>
      <c r="K34" s="40">
        <f t="shared" si="4"/>
        <v>0.43999999999999995</v>
      </c>
    </row>
    <row r="35" spans="1:11" s="53" customFormat="1" x14ac:dyDescent="0.25">
      <c r="A35" s="54" t="s">
        <v>42</v>
      </c>
      <c r="B35" s="55" t="s">
        <v>35</v>
      </c>
      <c r="C35" s="36" t="s">
        <v>99</v>
      </c>
      <c r="D35" s="37">
        <v>100503</v>
      </c>
      <c r="E35" s="37" t="s">
        <v>65</v>
      </c>
      <c r="F35" s="35" t="s">
        <v>97</v>
      </c>
      <c r="G35" s="38" t="s">
        <v>13</v>
      </c>
      <c r="H35" s="35" t="s">
        <v>11</v>
      </c>
      <c r="I35" s="39">
        <v>932.25</v>
      </c>
      <c r="J35" s="59">
        <f t="shared" si="0"/>
        <v>522.06000000000006</v>
      </c>
      <c r="K35" s="40">
        <f t="shared" si="4"/>
        <v>0.43999999999999995</v>
      </c>
    </row>
    <row r="36" spans="1:11" s="53" customFormat="1" x14ac:dyDescent="0.25">
      <c r="A36" s="54" t="s">
        <v>42</v>
      </c>
      <c r="B36" s="55" t="s">
        <v>35</v>
      </c>
      <c r="C36" s="36" t="s">
        <v>101</v>
      </c>
      <c r="D36" s="37">
        <v>100504</v>
      </c>
      <c r="E36" s="37" t="s">
        <v>68</v>
      </c>
      <c r="F36" s="35" t="s">
        <v>97</v>
      </c>
      <c r="G36" s="38" t="s">
        <v>13</v>
      </c>
      <c r="H36" s="35" t="s">
        <v>12</v>
      </c>
      <c r="I36" s="39">
        <v>1837</v>
      </c>
      <c r="J36" s="59">
        <f t="shared" si="0"/>
        <v>1028.72</v>
      </c>
      <c r="K36" s="40">
        <f t="shared" si="4"/>
        <v>0.44</v>
      </c>
    </row>
    <row r="37" spans="1:11" s="53" customFormat="1" x14ac:dyDescent="0.25">
      <c r="A37" s="54" t="s">
        <v>42</v>
      </c>
      <c r="B37" s="55" t="s">
        <v>35</v>
      </c>
      <c r="C37" s="36" t="s">
        <v>100</v>
      </c>
      <c r="D37" s="37">
        <v>100506</v>
      </c>
      <c r="E37" s="37" t="s">
        <v>50</v>
      </c>
      <c r="F37" s="35" t="s">
        <v>97</v>
      </c>
      <c r="G37" s="38" t="s">
        <v>13</v>
      </c>
      <c r="H37" s="35" t="s">
        <v>12</v>
      </c>
      <c r="I37" s="39">
        <v>1287</v>
      </c>
      <c r="J37" s="59">
        <f t="shared" si="0"/>
        <v>720.72</v>
      </c>
      <c r="K37" s="40">
        <f t="shared" si="4"/>
        <v>0.44</v>
      </c>
    </row>
    <row r="38" spans="1:11" s="41" customFormat="1" x14ac:dyDescent="0.25">
      <c r="A38" s="45"/>
      <c r="B38" s="46"/>
      <c r="C38" s="47"/>
      <c r="D38" s="48"/>
      <c r="E38" s="48"/>
      <c r="F38" s="46"/>
      <c r="G38" s="49"/>
      <c r="H38" s="46"/>
      <c r="I38" s="50"/>
      <c r="J38" s="51"/>
      <c r="K38" s="52"/>
    </row>
    <row r="39" spans="1:11" ht="14.25" customHeight="1" thickBot="1" x14ac:dyDescent="0.3">
      <c r="A39" s="7"/>
      <c r="B39" s="8"/>
      <c r="C39" s="9"/>
      <c r="D39" s="10"/>
      <c r="E39" s="10"/>
      <c r="F39" s="8"/>
      <c r="G39" s="11"/>
      <c r="H39" s="8"/>
      <c r="I39" s="12"/>
      <c r="J39" s="12"/>
      <c r="K39" s="13"/>
    </row>
    <row r="40" spans="1:11" ht="14.25" customHeight="1" thickBot="1" x14ac:dyDescent="0.3">
      <c r="A40" s="14"/>
      <c r="B40" s="15"/>
      <c r="C40" s="15"/>
      <c r="D40" s="18"/>
      <c r="E40" s="18"/>
      <c r="F40" s="18"/>
      <c r="G40" s="18"/>
      <c r="H40" s="18"/>
      <c r="I40" s="18"/>
      <c r="J40" s="18"/>
      <c r="K40" s="19"/>
    </row>
    <row r="41" spans="1:11" ht="14.25" customHeight="1" x14ac:dyDescent="0.2">
      <c r="A41" s="78" t="s">
        <v>17</v>
      </c>
      <c r="B41" s="79"/>
      <c r="C41" s="79"/>
      <c r="D41" s="79"/>
      <c r="E41" s="79"/>
      <c r="F41" s="79"/>
      <c r="G41" s="79"/>
      <c r="H41" s="80"/>
    </row>
    <row r="42" spans="1:11" ht="14.25" customHeight="1" x14ac:dyDescent="0.2">
      <c r="A42" s="81"/>
      <c r="B42" s="76"/>
      <c r="C42" s="76"/>
      <c r="D42" s="76"/>
      <c r="E42" s="76"/>
      <c r="F42" s="76"/>
      <c r="G42" s="76"/>
      <c r="H42" s="82"/>
    </row>
    <row r="43" spans="1:11" ht="14.25" customHeight="1" x14ac:dyDescent="0.2">
      <c r="A43" s="92" t="s">
        <v>1</v>
      </c>
      <c r="B43" s="93"/>
      <c r="C43" s="97" t="s">
        <v>2</v>
      </c>
      <c r="D43" s="93"/>
      <c r="E43" s="83" t="s">
        <v>18</v>
      </c>
      <c r="F43" s="86" t="s">
        <v>44</v>
      </c>
      <c r="G43" s="86" t="s">
        <v>6</v>
      </c>
      <c r="H43" s="89" t="s">
        <v>19</v>
      </c>
    </row>
    <row r="44" spans="1:11" ht="14.25" customHeight="1" x14ac:dyDescent="0.2">
      <c r="A44" s="94"/>
      <c r="B44" s="95"/>
      <c r="C44" s="98"/>
      <c r="D44" s="95"/>
      <c r="E44" s="84"/>
      <c r="F44" s="87"/>
      <c r="G44" s="84"/>
      <c r="H44" s="90"/>
    </row>
    <row r="45" spans="1:11" ht="14.25" customHeight="1" x14ac:dyDescent="0.2">
      <c r="A45" s="94"/>
      <c r="B45" s="95"/>
      <c r="C45" s="98"/>
      <c r="D45" s="95"/>
      <c r="E45" s="84"/>
      <c r="F45" s="87"/>
      <c r="G45" s="84"/>
      <c r="H45" s="90"/>
    </row>
    <row r="46" spans="1:11" ht="14.25" customHeight="1" x14ac:dyDescent="0.2">
      <c r="A46" s="81"/>
      <c r="B46" s="96"/>
      <c r="C46" s="99"/>
      <c r="D46" s="96"/>
      <c r="E46" s="85"/>
      <c r="F46" s="88"/>
      <c r="G46" s="85"/>
      <c r="H46" s="91"/>
    </row>
    <row r="47" spans="1:11" ht="14.25" customHeight="1" x14ac:dyDescent="0.25">
      <c r="A47" s="26" t="s">
        <v>37</v>
      </c>
      <c r="B47" s="27"/>
      <c r="C47" s="111" t="s">
        <v>39</v>
      </c>
      <c r="D47" s="112"/>
      <c r="E47" s="6" t="s">
        <v>20</v>
      </c>
      <c r="F47" s="6" t="s">
        <v>14</v>
      </c>
      <c r="G47" s="6" t="s">
        <v>14</v>
      </c>
      <c r="H47" s="20">
        <v>0.44</v>
      </c>
    </row>
    <row r="48" spans="1:11" ht="14.25" customHeight="1" x14ac:dyDescent="0.25">
      <c r="A48" s="26" t="s">
        <v>15</v>
      </c>
      <c r="B48" s="29"/>
      <c r="C48" s="111" t="s">
        <v>38</v>
      </c>
      <c r="D48" s="112"/>
      <c r="E48" s="6" t="s">
        <v>20</v>
      </c>
      <c r="F48" s="6" t="s">
        <v>14</v>
      </c>
      <c r="G48" s="6" t="s">
        <v>14</v>
      </c>
      <c r="H48" s="20">
        <v>0.44</v>
      </c>
    </row>
    <row r="49" spans="1:8" ht="14.25" customHeight="1" x14ac:dyDescent="0.25">
      <c r="A49" s="26" t="s">
        <v>40</v>
      </c>
      <c r="B49" s="29"/>
      <c r="C49" s="111" t="s">
        <v>46</v>
      </c>
      <c r="D49" s="112"/>
      <c r="E49" s="6" t="s">
        <v>20</v>
      </c>
      <c r="F49" s="6" t="s">
        <v>14</v>
      </c>
      <c r="G49" s="6" t="s">
        <v>14</v>
      </c>
      <c r="H49" s="20">
        <v>0.44</v>
      </c>
    </row>
    <row r="50" spans="1:8" ht="14.25" customHeight="1" x14ac:dyDescent="0.25">
      <c r="A50" s="26" t="s">
        <v>41</v>
      </c>
      <c r="B50" s="27"/>
      <c r="C50" s="111" t="s">
        <v>46</v>
      </c>
      <c r="D50" s="112"/>
      <c r="E50" s="6" t="s">
        <v>20</v>
      </c>
      <c r="F50" s="6" t="s">
        <v>14</v>
      </c>
      <c r="G50" s="6" t="s">
        <v>20</v>
      </c>
      <c r="H50" s="20">
        <v>0.44</v>
      </c>
    </row>
    <row r="51" spans="1:8" ht="14.25" customHeight="1" x14ac:dyDescent="0.25">
      <c r="A51" s="61" t="s">
        <v>21</v>
      </c>
      <c r="B51" s="62"/>
      <c r="C51" s="63" t="s">
        <v>22</v>
      </c>
      <c r="D51" s="64"/>
      <c r="E51" s="6" t="s">
        <v>20</v>
      </c>
      <c r="F51" s="6" t="s">
        <v>23</v>
      </c>
      <c r="G51" s="6" t="s">
        <v>14</v>
      </c>
      <c r="H51" s="20">
        <v>0.44</v>
      </c>
    </row>
    <row r="52" spans="1:8" ht="14.25" customHeight="1" x14ac:dyDescent="0.25">
      <c r="A52" s="26" t="s">
        <v>24</v>
      </c>
      <c r="B52" s="27"/>
      <c r="C52" s="111" t="s">
        <v>20</v>
      </c>
      <c r="D52" s="112"/>
      <c r="E52" s="6" t="s">
        <v>20</v>
      </c>
      <c r="F52" s="6" t="s">
        <v>14</v>
      </c>
      <c r="G52" s="6" t="s">
        <v>14</v>
      </c>
      <c r="H52" s="20">
        <v>0.44</v>
      </c>
    </row>
    <row r="53" spans="1:8" ht="14.25" customHeight="1" x14ac:dyDescent="0.25">
      <c r="A53" s="26" t="s">
        <v>25</v>
      </c>
      <c r="B53" s="27"/>
      <c r="C53" s="111" t="s">
        <v>20</v>
      </c>
      <c r="D53" s="112"/>
      <c r="E53" s="6" t="s">
        <v>20</v>
      </c>
      <c r="F53" s="6" t="s">
        <v>14</v>
      </c>
      <c r="G53" s="6" t="s">
        <v>14</v>
      </c>
      <c r="H53" s="20">
        <v>0.44</v>
      </c>
    </row>
    <row r="54" spans="1:8" ht="14.25" customHeight="1" x14ac:dyDescent="0.25">
      <c r="A54" s="26" t="s">
        <v>26</v>
      </c>
      <c r="B54" s="27"/>
      <c r="C54" s="111" t="s">
        <v>20</v>
      </c>
      <c r="D54" s="112"/>
      <c r="E54" s="6" t="s">
        <v>20</v>
      </c>
      <c r="F54" s="6" t="s">
        <v>14</v>
      </c>
      <c r="G54" s="6" t="s">
        <v>14</v>
      </c>
      <c r="H54" s="20">
        <v>0.44</v>
      </c>
    </row>
    <row r="55" spans="1:8" ht="14.25" customHeight="1" x14ac:dyDescent="0.25">
      <c r="A55" s="61" t="s">
        <v>27</v>
      </c>
      <c r="B55" s="62"/>
      <c r="C55" s="111" t="s">
        <v>45</v>
      </c>
      <c r="D55" s="112"/>
      <c r="E55" s="6" t="s">
        <v>20</v>
      </c>
      <c r="F55" s="6" t="s">
        <v>14</v>
      </c>
      <c r="G55" s="6" t="s">
        <v>14</v>
      </c>
      <c r="H55" s="20">
        <v>0.44</v>
      </c>
    </row>
    <row r="56" spans="1:8" ht="14.25" customHeight="1" x14ac:dyDescent="0.25">
      <c r="A56" s="26" t="s">
        <v>28</v>
      </c>
      <c r="B56" s="27"/>
      <c r="C56" s="111" t="s">
        <v>20</v>
      </c>
      <c r="D56" s="112"/>
      <c r="E56" s="6" t="s">
        <v>20</v>
      </c>
      <c r="F56" s="6" t="s">
        <v>14</v>
      </c>
      <c r="G56" s="6" t="s">
        <v>14</v>
      </c>
      <c r="H56" s="20"/>
    </row>
    <row r="57" spans="1:8" ht="14.25" customHeight="1" x14ac:dyDescent="0.25">
      <c r="A57" s="26" t="s">
        <v>29</v>
      </c>
      <c r="B57" s="27"/>
      <c r="C57" s="113" t="s">
        <v>20</v>
      </c>
      <c r="D57" s="114"/>
      <c r="E57" s="16" t="s">
        <v>14</v>
      </c>
      <c r="F57" s="6" t="s">
        <v>14</v>
      </c>
      <c r="G57" s="6" t="s">
        <v>14</v>
      </c>
      <c r="H57" s="21"/>
    </row>
    <row r="58" spans="1:8" ht="14.25" customHeight="1" x14ac:dyDescent="0.25">
      <c r="A58" s="100" t="s">
        <v>30</v>
      </c>
      <c r="B58" s="93"/>
      <c r="C58" s="107" t="s">
        <v>20</v>
      </c>
      <c r="D58" s="108"/>
      <c r="E58" s="17" t="s">
        <v>20</v>
      </c>
      <c r="F58" s="17" t="s">
        <v>14</v>
      </c>
      <c r="G58" s="17" t="s">
        <v>14</v>
      </c>
      <c r="H58" s="22"/>
    </row>
    <row r="59" spans="1:8" ht="14.25" customHeight="1" x14ac:dyDescent="0.25">
      <c r="A59" s="101" t="s">
        <v>31</v>
      </c>
      <c r="B59" s="102"/>
      <c r="C59" s="109" t="s">
        <v>20</v>
      </c>
      <c r="D59" s="110"/>
      <c r="E59" s="28" t="s">
        <v>14</v>
      </c>
      <c r="F59" s="28" t="s">
        <v>14</v>
      </c>
      <c r="G59" s="28" t="s">
        <v>14</v>
      </c>
      <c r="H59" s="23"/>
    </row>
    <row r="60" spans="1:8" ht="14.25" customHeight="1" thickBot="1" x14ac:dyDescent="0.3">
      <c r="A60" s="103" t="s">
        <v>32</v>
      </c>
      <c r="B60" s="104"/>
      <c r="C60" s="105" t="s">
        <v>20</v>
      </c>
      <c r="D60" s="106"/>
      <c r="E60" s="25" t="s">
        <v>14</v>
      </c>
      <c r="F60" s="25" t="s">
        <v>14</v>
      </c>
      <c r="G60" s="25" t="s">
        <v>14</v>
      </c>
      <c r="H60" s="24">
        <v>0.44</v>
      </c>
    </row>
    <row r="61" spans="1:8" ht="14.25" customHeight="1" x14ac:dyDescent="0.2"/>
    <row r="62" spans="1:8" ht="14.25" customHeight="1" x14ac:dyDescent="0.2"/>
    <row r="63" spans="1:8" ht="14.25" customHeight="1" x14ac:dyDescent="0.2"/>
    <row r="64" spans="1: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</sheetData>
  <mergeCells count="29">
    <mergeCell ref="C53:D53"/>
    <mergeCell ref="C52:D52"/>
    <mergeCell ref="C50:D50"/>
    <mergeCell ref="C47:D47"/>
    <mergeCell ref="C48:D48"/>
    <mergeCell ref="C49:D49"/>
    <mergeCell ref="A55:B55"/>
    <mergeCell ref="C55:D55"/>
    <mergeCell ref="C56:D56"/>
    <mergeCell ref="C57:D57"/>
    <mergeCell ref="C54:D54"/>
    <mergeCell ref="A58:B58"/>
    <mergeCell ref="A59:B59"/>
    <mergeCell ref="A60:B60"/>
    <mergeCell ref="C60:D60"/>
    <mergeCell ref="C58:D58"/>
    <mergeCell ref="C59:D59"/>
    <mergeCell ref="A51:B51"/>
    <mergeCell ref="C51:D51"/>
    <mergeCell ref="A1:K2"/>
    <mergeCell ref="A3:K3"/>
    <mergeCell ref="A4:K5"/>
    <mergeCell ref="A41:H42"/>
    <mergeCell ref="E43:E46"/>
    <mergeCell ref="F43:F46"/>
    <mergeCell ref="G43:G46"/>
    <mergeCell ref="H43:H46"/>
    <mergeCell ref="A43:B46"/>
    <mergeCell ref="C43:D46"/>
  </mergeCells>
  <phoneticPr fontId="17" type="noConversion"/>
  <printOptions horizontalCentered="1"/>
  <pageMargins left="0.2" right="0.2" top="0.75" bottom="1" header="0" footer="0"/>
  <pageSetup scale="38" orientation="landscape" horizontalDpi="300" verticalDpi="300" r:id="rId1"/>
  <headerFooter>
    <oddFooter>&amp;CRFP-NK-15-001</oddFooter>
  </headerFooter>
  <ignoredErrors>
    <ignoredError sqref="G7:G8 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Awarded Category</vt:lpstr>
      <vt:lpstr>Product and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Kalen</dc:creator>
  <cp:lastModifiedBy>Davis, Portia</cp:lastModifiedBy>
  <cp:lastPrinted>2022-03-31T16:08:00Z</cp:lastPrinted>
  <dcterms:created xsi:type="dcterms:W3CDTF">2015-07-14T20:27:54Z</dcterms:created>
  <dcterms:modified xsi:type="dcterms:W3CDTF">2023-09-26T14:15:06Z</dcterms:modified>
</cp:coreProperties>
</file>