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S:\SFAMMO\State Term Contract\IT\Learning Content Mgmt Systems\5400026427 Learning Content Management Systems\2 Evaluation Docs\10 Web Award\"/>
    </mc:Choice>
  </mc:AlternateContent>
  <xr:revisionPtr revIDLastSave="0" documentId="13_ncr:1_{4B520A95-4991-438C-BCFD-0F6C3B4307AA}" xr6:coauthVersionLast="47" xr6:coauthVersionMax="47" xr10:uidLastSave="{00000000-0000-0000-0000-000000000000}"/>
  <bookViews>
    <workbookView xWindow="28680" yWindow="-120" windowWidth="29040" windowHeight="15720" firstSheet="2" activeTab="2" xr2:uid="{00000000-000D-0000-FFFF-FFFF00000000}"/>
  </bookViews>
  <sheets>
    <sheet name="Instructions" sheetId="13" r:id="rId1"/>
    <sheet name="1 - K-12 Pricing" sheetId="1" r:id="rId2"/>
    <sheet name="1a - K-3 Pricing" sheetId="14" r:id="rId3"/>
    <sheet name="3 K-12 Supp. Modules Hosted" sheetId="8" r:id="rId4"/>
    <sheet name="4 K-12 Supp. Modules Mng Hosted" sheetId="2" r:id="rId5"/>
    <sheet name="7 - Migration" sheetId="4" r:id="rId6"/>
    <sheet name="8 - Training" sheetId="6" r:id="rId7"/>
    <sheet name="9 - Professional Services" sheetId="5"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7" i="8" l="1"/>
  <c r="F97" i="8" s="1"/>
  <c r="C96" i="8"/>
  <c r="F96" i="8" s="1"/>
  <c r="C95" i="8"/>
  <c r="F95" i="8" s="1"/>
  <c r="C94" i="8"/>
  <c r="F94" i="8" s="1"/>
  <c r="C93" i="8"/>
  <c r="F93" i="8" s="1"/>
  <c r="C92" i="8"/>
  <c r="F92" i="8" s="1"/>
  <c r="C91" i="8"/>
  <c r="F91" i="8" s="1"/>
  <c r="C90" i="8"/>
  <c r="F90" i="8" s="1"/>
  <c r="C89" i="8"/>
  <c r="F89" i="8" s="1"/>
  <c r="C88" i="8"/>
  <c r="F88" i="8" s="1"/>
</calcChain>
</file>

<file path=xl/sharedStrings.xml><?xml version="1.0" encoding="utf-8"?>
<sst xmlns="http://schemas.openxmlformats.org/spreadsheetml/2006/main" count="408" uniqueCount="163">
  <si>
    <t>Aggregate FTEs</t>
  </si>
  <si>
    <t>1,000 - 5,000</t>
  </si>
  <si>
    <t>5,001 - 7,500</t>
  </si>
  <si>
    <t>7,501 - 10,000</t>
  </si>
  <si>
    <t>10,001 - 12,500</t>
  </si>
  <si>
    <t>12,501 - 15,000</t>
  </si>
  <si>
    <t>15,001 - 20,000</t>
  </si>
  <si>
    <t>20,001 - 25,000</t>
  </si>
  <si>
    <t>25,001 - 30,000</t>
  </si>
  <si>
    <t>30,001 - 50,000</t>
  </si>
  <si>
    <t>50,001 - 75,000</t>
  </si>
  <si>
    <t>75,001 - 100,000</t>
  </si>
  <si>
    <t>Initial Implementation Fee</t>
  </si>
  <si>
    <t>Migration Pricing</t>
  </si>
  <si>
    <t>Training Pricing</t>
  </si>
  <si>
    <t>Training Type</t>
  </si>
  <si>
    <t>Daily Price Per Trainer</t>
  </si>
  <si>
    <t>Delivery Method</t>
  </si>
  <si>
    <t>Length</t>
  </si>
  <si>
    <t xml:space="preserve">* Monthly pricing must not be more than 10% greater than the corresponding annual price divided by twelve. </t>
  </si>
  <si>
    <t>Managed Hosting Pricing</t>
  </si>
  <si>
    <t>Price / Course</t>
  </si>
  <si>
    <t>Personnel Category</t>
  </si>
  <si>
    <t>Description</t>
  </si>
  <si>
    <t>Experience</t>
  </si>
  <si>
    <t>Hourly Rate</t>
  </si>
  <si>
    <t>Professional Services</t>
  </si>
  <si>
    <t>Provide price per day per trainer or trainee depending on the delivery method. Include train the trainer options.</t>
  </si>
  <si>
    <t>Hosted Pricing</t>
  </si>
  <si>
    <t>to Proposed Solution</t>
  </si>
  <si>
    <t>from Proposed Solution</t>
  </si>
  <si>
    <t>Monthly Maintenance Base Price</t>
  </si>
  <si>
    <t>Annual Maintenance Base Price</t>
  </si>
  <si>
    <t>Monthly Price / FTE</t>
  </si>
  <si>
    <t>Annual Price / FTE</t>
  </si>
  <si>
    <t>Hosted</t>
  </si>
  <si>
    <t>Managed Hosted</t>
  </si>
  <si>
    <t>Module Name:</t>
  </si>
  <si>
    <t>Synopsis of Module Functionality:</t>
  </si>
  <si>
    <t>K-12 Supplemental Modules</t>
  </si>
  <si>
    <t>Insert the types of personnel being proposed with a brief description of their capacity, minimum experience, and the hourly rate.</t>
  </si>
  <si>
    <t>K-12 Core Components Bundle Pricing</t>
  </si>
  <si>
    <t>Hourly Price Per Trainer</t>
  </si>
  <si>
    <t>0-999</t>
  </si>
  <si>
    <t xml:space="preserve">Provide the pricing information requested for the proposed solution's Core Components Bundle. </t>
  </si>
  <si>
    <t>LEARNING CONTENT MANAGEMENT SYSTEM</t>
  </si>
  <si>
    <t>Modules or individual optional features/functionalities that are not included in the proposed solution's Core Component Bundle should be priced here. Insert the module or individual optional feature/functionality name, provide a brief description of functionality, and fill in the pricing for each. Copy and paste the chart, leaving at least two rows between each, to provide pricing for each supplemental module or optional feature/functionality on this worksheet. If not applicable or not offering on this lot, you may delete this worksheet.</t>
  </si>
  <si>
    <t xml:space="preserve">K-12 </t>
  </si>
  <si>
    <t xml:space="preserve">HE / BUS-GOV </t>
  </si>
  <si>
    <t>K-12</t>
  </si>
  <si>
    <t>HE / BUS-GOV</t>
  </si>
  <si>
    <t>K-3 Core Components Bundle Pricing</t>
  </si>
  <si>
    <t>K-3 Supplemental Modules</t>
  </si>
  <si>
    <t>South Carolina Statewide Term Contract Solicitation 5400026427</t>
  </si>
  <si>
    <r>
      <rPr>
        <u/>
        <sz val="12"/>
        <color theme="1"/>
        <rFont val="Calibri"/>
        <family val="2"/>
        <scheme val="minor"/>
      </rPr>
      <t>Instructions:</t>
    </r>
    <r>
      <rPr>
        <sz val="12"/>
        <color theme="1"/>
        <rFont val="Calibri"/>
        <family val="2"/>
        <scheme val="minor"/>
      </rPr>
      <t xml:space="preserve"> For each section that you are offering a proposed solution, you must fill in the corresponding worksheets. The ranges of Full Time Employees / students provided are for example only and may be adjusted according to your pricing structure. Unless otherwise specified in the instructions on a particular worksheet, the worksheet should not be modified except to include the pricing information requested. Pricing must be included for every requested field within a table. For example, in order to complete the table on Worksheet 1 - K-12 Pricing, you must include pricing for each of the following fields: Initial Implementation Fee, Monthly Price / FTE and/or Student, Annual Price / FTE and/or Student, Monthly Maintenance Base Price / FTE and/or Student, and Annual Maintenance Base Price / FTE and/or Student. </t>
    </r>
  </si>
  <si>
    <t>Open LMS</t>
  </si>
  <si>
    <t>Included</t>
  </si>
  <si>
    <r>
      <rPr>
        <b/>
        <sz val="11"/>
        <color theme="1"/>
        <rFont val="Calibri"/>
        <family val="2"/>
        <scheme val="minor"/>
      </rPr>
      <t>Open LMS</t>
    </r>
    <r>
      <rPr>
        <sz val="11"/>
        <color theme="1"/>
        <rFont val="Calibri"/>
        <family val="2"/>
        <scheme val="minor"/>
      </rPr>
      <t xml:space="preserve"> is a web-based LMS based on the Moodle™ platform. With a default mobile-compatible interface and cross-browser compatibility, content on the Open LMS platform is easily accessible and consistent across different web browsers and devices. With no downloaded components or extra libraries, Open LMS is device agnostic and runs on any device that can connect to a web page and display it properly.
All upgrades and releases are included in the service we provide, incorporating Moodle™ upgrades and new Open LMS features, as well as bug fixes to both. Maintenance Packs are also applied in between each of the two major version upgrades to release new and updated plugins and client customization projects. Security fixes and emergency patches are delivered when needed on demand. These hands-off upgrades are usually deployed with little (2-4 hours) or no downtime.</t>
    </r>
  </si>
  <si>
    <t>Synopsis of Module Functionality: Genius is a cloud based online school management software designed to manage online and virtual schools. It tracks student information, enrollments, staff, academic performance, communications, reporting and much more. It also offers a student portal so that students can request courses, change their information, track their progress and access course information.</t>
  </si>
  <si>
    <t>Custom</t>
  </si>
  <si>
    <t>Annual Price / Enrollment total</t>
  </si>
  <si>
    <t>30,001 - 50,000 (base)</t>
  </si>
  <si>
    <t>$3.15 per enrollment above 50K</t>
  </si>
  <si>
    <r>
      <rPr>
        <b/>
        <sz val="11"/>
        <color theme="1"/>
        <rFont val="Calibri"/>
        <family val="2"/>
        <scheme val="minor"/>
      </rPr>
      <t>Synopsis of Module Functionality:</t>
    </r>
    <r>
      <rPr>
        <sz val="11"/>
        <color theme="1"/>
        <rFont val="Calibri"/>
        <family val="2"/>
        <scheme val="minor"/>
      </rPr>
      <t xml:space="preserve"> Class is the next generation virtual classroom - built upon the audio and video capabilities of Zoom and Microsoft Teams. Developed by Class Technologies Inc., the company enables the active learning of 10M+ users from 1,500+ education, corporate, and government agencies worldwide and is the largest provider of virtual classroom software for education.</t>
    </r>
  </si>
  <si>
    <r>
      <t xml:space="preserve">Module Name: </t>
    </r>
    <r>
      <rPr>
        <sz val="11"/>
        <color theme="1"/>
        <rFont val="Calibri"/>
        <family val="2"/>
        <scheme val="minor"/>
      </rPr>
      <t>Brickfield</t>
    </r>
  </si>
  <si>
    <r>
      <rPr>
        <b/>
        <sz val="11"/>
        <color theme="1"/>
        <rFont val="Calibri"/>
        <family val="2"/>
        <scheme val="minor"/>
      </rPr>
      <t>Initial Implementation and Onboarding fee: Already paid in Aug 2023
Licensing Metric</t>
    </r>
    <r>
      <rPr>
        <sz val="11"/>
        <color theme="1"/>
        <rFont val="Calibri"/>
        <family val="2"/>
        <scheme val="minor"/>
      </rPr>
      <t xml:space="preserve">: </t>
    </r>
  </si>
  <si>
    <t>20,000 - 30,000</t>
  </si>
  <si>
    <t>50,001 - 60,000</t>
  </si>
  <si>
    <t>60,001 - By Agreement</t>
  </si>
  <si>
    <t>15,000 - 19,999</t>
  </si>
  <si>
    <t>10,000 - 15,000</t>
  </si>
  <si>
    <t>5,000 - 10,000</t>
  </si>
  <si>
    <t>2,000 - 4,999</t>
  </si>
  <si>
    <t>&lt;2,000</t>
  </si>
  <si>
    <r>
      <rPr>
        <b/>
        <sz val="11"/>
        <color theme="1"/>
        <rFont val="Calibri"/>
        <family val="2"/>
        <scheme val="minor"/>
      </rPr>
      <t xml:space="preserve">Initial Implementation and Onboarding fee: </t>
    </r>
    <r>
      <rPr>
        <sz val="11"/>
        <color theme="1"/>
        <rFont val="Calibri"/>
        <family val="2"/>
        <scheme val="minor"/>
      </rPr>
      <t>Already paid in current contract</t>
    </r>
    <r>
      <rPr>
        <b/>
        <sz val="11"/>
        <color theme="1"/>
        <rFont val="Calibri"/>
        <family val="2"/>
        <scheme val="minor"/>
      </rPr>
      <t xml:space="preserve">
Genius Metric:</t>
    </r>
    <r>
      <rPr>
        <sz val="11"/>
        <color theme="1"/>
        <rFont val="Calibri"/>
        <family val="2"/>
        <scheme val="minor"/>
      </rPr>
      <t xml:space="preserve"> One enrollment is defined as one student taking one course for one semester.</t>
    </r>
  </si>
  <si>
    <t>5,001 -10,000</t>
  </si>
  <si>
    <t>10,000 and above</t>
  </si>
  <si>
    <r>
      <t xml:space="preserve">Module Name: </t>
    </r>
    <r>
      <rPr>
        <b/>
        <u/>
        <sz val="11"/>
        <color theme="1"/>
        <rFont val="Calibri"/>
        <family val="2"/>
        <scheme val="minor"/>
      </rPr>
      <t>Genius Class (Net New)</t>
    </r>
  </si>
  <si>
    <r>
      <t xml:space="preserve">Module Name: </t>
    </r>
    <r>
      <rPr>
        <b/>
        <u/>
        <sz val="11"/>
        <color theme="1"/>
        <rFont val="Calibri"/>
        <family val="2"/>
        <scheme val="minor"/>
      </rPr>
      <t>Genius SIS</t>
    </r>
    <r>
      <rPr>
        <u/>
        <sz val="11"/>
        <color theme="1"/>
        <rFont val="Calibri"/>
        <family val="2"/>
        <scheme val="minor"/>
      </rPr>
      <t xml:space="preserve"> (Current Contract/Renewal)</t>
    </r>
  </si>
  <si>
    <r>
      <rPr>
        <b/>
        <sz val="11"/>
        <color theme="1"/>
        <rFont val="Calibri"/>
        <family val="2"/>
        <scheme val="minor"/>
      </rPr>
      <t>Genius Metric:</t>
    </r>
    <r>
      <rPr>
        <sz val="11"/>
        <color theme="1"/>
        <rFont val="Calibri"/>
        <family val="2"/>
        <scheme val="minor"/>
      </rPr>
      <t xml:space="preserve"> One enrollment is defined as one student taking one course for one semester.
</t>
    </r>
    <r>
      <rPr>
        <b/>
        <sz val="11"/>
        <color theme="1"/>
        <rFont val="Calibri"/>
        <family val="2"/>
        <scheme val="minor"/>
      </rPr>
      <t>Professional Services Fee (optional):</t>
    </r>
    <r>
      <rPr>
        <sz val="11"/>
        <color theme="1"/>
        <rFont val="Calibri"/>
        <family val="2"/>
        <scheme val="minor"/>
      </rPr>
      <t xml:space="preserve"> the Initial License Fee includes 10 hours of configuration
support. Any additional Professional Services will be charged at an hourly rate of USD $210 This
includes, without limitation, any enhancements or new features requested by the client and
approved and quoted through a separate SOW.</t>
    </r>
  </si>
  <si>
    <r>
      <rPr>
        <b/>
        <sz val="11"/>
        <color theme="1"/>
        <rFont val="Calibri"/>
        <family val="2"/>
        <scheme val="minor"/>
      </rPr>
      <t>Synopsis of Module Functionality:</t>
    </r>
    <r>
      <rPr>
        <sz val="11"/>
        <color theme="1"/>
        <rFont val="Calibri"/>
        <family val="2"/>
        <scheme val="minor"/>
      </rPr>
      <t xml:space="preserve"> Accessible and usable course materials make for a more effective and inclusive teaching and learning environment.  Brickfield provides an integrated platform for your Moodle LMS to provide a more effective and inclusive learning delivery by helping institutions  manage accessibility and usability of their course materials. Audit your site content, Fix your content errors, Prevent more errors, Stdents create more content formats.</t>
    </r>
  </si>
  <si>
    <t>Annual Price/FTE</t>
  </si>
  <si>
    <r>
      <rPr>
        <b/>
        <sz val="11"/>
        <color theme="1"/>
        <rFont val="Calibri"/>
        <family val="2"/>
        <scheme val="minor"/>
      </rPr>
      <t>Initial Implementation and Onboarding fee: Already paid (one time fee) in Aug 2023
Licensing Metric</t>
    </r>
    <r>
      <rPr>
        <sz val="11"/>
        <color theme="1"/>
        <rFont val="Calibri"/>
        <family val="2"/>
        <scheme val="minor"/>
      </rPr>
      <t>: FTE Stdent Count</t>
    </r>
  </si>
  <si>
    <t>Price/User</t>
  </si>
  <si>
    <t>Skills Intelligence Analytics Tier 1</t>
  </si>
  <si>
    <t>Total</t>
  </si>
  <si>
    <t>0 - 500</t>
  </si>
  <si>
    <t>501 - 1000</t>
  </si>
  <si>
    <t>1001 - 2500</t>
  </si>
  <si>
    <t>2501 - 5000</t>
  </si>
  <si>
    <t>5001 - 7500</t>
  </si>
  <si>
    <t>7501 - 10000</t>
  </si>
  <si>
    <t>10001 - 15000</t>
  </si>
  <si>
    <t>15001 - 20000</t>
  </si>
  <si>
    <t>20001 - 50000</t>
  </si>
  <si>
    <t>50000+</t>
  </si>
  <si>
    <r>
      <t xml:space="preserve">Module Name: </t>
    </r>
    <r>
      <rPr>
        <sz val="11"/>
        <color theme="1"/>
        <rFont val="Calibri"/>
        <family val="2"/>
        <scheme val="minor"/>
      </rPr>
      <t>Skillways</t>
    </r>
  </si>
  <si>
    <t>Skillways' learning experiences embed within Open LMS to map skill taxonomies to assessments, rubrics, or even questions within assessments, generating rich data and analytics that authenticate learner skills. Skillways' real-time skill analytics provide not only a true currency for credentialing, but also an adaptive guide to skill mastery.</t>
  </si>
  <si>
    <t>Ease Learning’s Help Desk aims to ensure that Open LMS users have a smooth and productive experience. Support can be accessed via phone, chat, email, or text through a branded online support center. Common areas of support include questions, issues, and concerns related to LMS functionalities, features, and usage, as well as the functionalities of integrated third-party tools.</t>
  </si>
  <si>
    <t>Support Hours</t>
  </si>
  <si>
    <t>Basic</t>
  </si>
  <si>
    <t>Standard</t>
  </si>
  <si>
    <t>Extended</t>
  </si>
  <si>
    <r>
      <t xml:space="preserve">Module Name: </t>
    </r>
    <r>
      <rPr>
        <sz val="11"/>
        <color theme="1"/>
        <rFont val="Calibri"/>
        <family val="2"/>
        <scheme val="minor"/>
      </rPr>
      <t>Class/Collaborate (Renewal)</t>
    </r>
  </si>
  <si>
    <r>
      <t xml:space="preserve">Module Name: Ease </t>
    </r>
    <r>
      <rPr>
        <sz val="11"/>
        <color theme="1"/>
        <rFont val="Calibri"/>
        <family val="2"/>
        <scheme val="minor"/>
      </rPr>
      <t>Helpdesk</t>
    </r>
  </si>
  <si>
    <t>Open LMS Academy Package</t>
  </si>
  <si>
    <t>Online</t>
  </si>
  <si>
    <t>Total Fees</t>
  </si>
  <si>
    <t>Open LMS Deluxe Training Package</t>
  </si>
  <si>
    <t>4 Professional Development Hours and 10 Open LMS Academy seats</t>
  </si>
  <si>
    <t>10 Academy seats</t>
  </si>
  <si>
    <t>Open LMS Standard Training Package</t>
  </si>
  <si>
    <t>4 Professional Development Hours and 5 Open LMS Academy seats</t>
  </si>
  <si>
    <t>Free</t>
  </si>
  <si>
    <t>Open LMS Academy</t>
  </si>
  <si>
    <t>$249 per hour</t>
  </si>
  <si>
    <t>Self-paced Training</t>
  </si>
  <si>
    <r>
      <rPr>
        <b/>
        <sz val="11"/>
        <color theme="1"/>
        <rFont val="Calibri"/>
        <family val="2"/>
        <scheme val="minor"/>
      </rPr>
      <t xml:space="preserve">Active User: </t>
    </r>
    <r>
      <rPr>
        <sz val="11"/>
        <color theme="1"/>
        <rFont val="Calibri"/>
        <family val="2"/>
        <scheme val="minor"/>
      </rPr>
      <t xml:space="preserve">Please note The Open LMS defines 'Active User' for licensing and pricing purposes: </t>
    </r>
    <r>
      <rPr>
        <b/>
        <sz val="11"/>
        <color theme="1"/>
        <rFont val="Calibri"/>
        <family val="2"/>
        <scheme val="minor"/>
      </rPr>
      <t xml:space="preserve"> </t>
    </r>
    <r>
      <rPr>
        <sz val="11"/>
        <color theme="1"/>
        <rFont val="Calibri"/>
        <family val="2"/>
        <scheme val="minor"/>
      </rPr>
      <t xml:space="preserve"> An “Active User” means an Authorized User who logs into the system during the course of the 12 month contract year. Total “Active Users” counts the total number of unique users who have logged in during the course of the 12 month contract year. 
</t>
    </r>
    <r>
      <rPr>
        <b/>
        <sz val="11"/>
        <color theme="1"/>
        <rFont val="Calibri"/>
        <family val="2"/>
        <scheme val="minor"/>
      </rPr>
      <t>Sandbox:</t>
    </r>
    <r>
      <rPr>
        <sz val="11"/>
        <color theme="1"/>
        <rFont val="Calibri"/>
        <family val="2"/>
        <scheme val="minor"/>
      </rPr>
      <t xml:space="preserve"> 6 Staging Environments included as per current contract. 
</t>
    </r>
    <r>
      <rPr>
        <b/>
        <sz val="11"/>
        <color theme="1"/>
        <rFont val="Calibri"/>
        <family val="2"/>
        <scheme val="minor"/>
      </rPr>
      <t xml:space="preserve">Storage: </t>
    </r>
    <r>
      <rPr>
        <sz val="11"/>
        <color theme="1"/>
        <rFont val="Calibri"/>
        <family val="2"/>
        <scheme val="minor"/>
      </rPr>
      <t xml:space="preserve">Open LMS includes 100GB of storage per 500 Active users.As per current contract SCDOE includes 9TB storage data. Please take this into account when determining the number of users covered. Additional Storage can be purchased as required at annual rate of $500 per 100GB.
</t>
    </r>
    <r>
      <rPr>
        <b/>
        <sz val="11"/>
        <color theme="1"/>
        <rFont val="Calibri"/>
        <family val="2"/>
        <scheme val="minor"/>
      </rPr>
      <t xml:space="preserve">Premium Onboarding:
</t>
    </r>
    <r>
      <rPr>
        <sz val="11"/>
        <color theme="1"/>
        <rFont val="Calibri"/>
        <family val="2"/>
        <scheme val="minor"/>
      </rPr>
      <t>Project Manager, Solution Architect &amp; Integration Team
Contact Hours:4 hours of formal training to be used during onboarding
Complex data migrations and Moodle-based full site transfers
Authentication configuration assistance, including LDAP, OIDC, oAuth, SAML2, Shibboleth, and many others
Course enrollment assistance available
Assistance configuring and securing the Open LMS Web Services
API, a rest-like API, for use for the client to use against their own custom code.
Core reporting tools
Standard brand match service
Access to self-paced training and just-in-time Knowledge Base articles</t>
    </r>
  </si>
  <si>
    <t>Module Name: Big Blue Button</t>
  </si>
  <si>
    <t>Decription</t>
  </si>
  <si>
    <t>Monthly Fee</t>
  </si>
  <si>
    <t>Annual Fee</t>
  </si>
  <si>
    <t>Concurrent session/month (&lt; 20 concurrent sessions)</t>
  </si>
  <si>
    <t>Concurrent session/month (&gt; 20 concurrent sessions)</t>
  </si>
  <si>
    <t>For educational organizations who are dissatisfied with using video conferencing systems due to low learning outcomes and user satisfaction, BigBlueButton offers a virtual classroom that provides built-in tools for applied learning and live analytics to ensure every student learns.
https://www.youtube.com/watch?v=IP7e-NVJbtk
One (1) Concurrent Session means only one BigBlueButton session is active at any one time (i.e. an online class that starts at 1:00 PM and ends at 2:00 PM + a second class that starts at 2:30 PM and ends at 3:30 PM, etc.)  --- as long as there is no overlap between sessions).
Includes:
√  URL and shared secret for configuration within learning management system hosted by Company
√  Up to 150 simultaneous users per Concurrent Session
√  2nd level technical support from Blindside Networks
√   Recorded session ends at the earlier of (i) nine hours from when the session starts; or (ii) when all users leave the session
√  Video recordings provided as a downloadable H.264 video file, inclusive of audio, webcams, slides and desktop sharing
√ Invite URL, which can be sent to an external guest to join for the duration of a live session - “invite a guest to join this meeting“ - link appears in the public chat window for Moderators only
√  Analytics report for recorded sessions displayed to Moderators only - Meeting Statistics – blindsidenetworks.com/statistics
√  Personal Rooms – external access to BigBlueButton outside of learning management system (LMS) - https://support.blindsidenetworks.com/hc/en-us/categories/360000922952-Personal-Rooms
√  Choice of hosting regions in North America, Europe, Australia or Canada</t>
  </si>
  <si>
    <t>Dedicated Project Manager</t>
  </si>
  <si>
    <t>Additional Scoping</t>
  </si>
  <si>
    <t>Open LMS Custom Consulting Services</t>
  </si>
  <si>
    <t>Plugin Review and set up</t>
  </si>
  <si>
    <t>5-10 years at Open LMS/Moodle</t>
  </si>
  <si>
    <t>Additional Review and Scoping required</t>
  </si>
  <si>
    <t>Product Name</t>
  </si>
  <si>
    <t>USD</t>
  </si>
  <si>
    <t>Product Description</t>
  </si>
  <si>
    <t>CLASS FOR TEAMS K12 Tier 1</t>
  </si>
  <si>
    <t>CLASS FOR ZOOM K12 Tier 1</t>
  </si>
  <si>
    <t xml:space="preserve"> Software License for Student Fee 500-1,249 Students</t>
  </si>
  <si>
    <t>CLASS FOR TEAMS K12 Tier 2</t>
  </si>
  <si>
    <t>CLASS FOR ZOOM K12 Tier 2</t>
  </si>
  <si>
    <t xml:space="preserve"> Software License for Student Fee 1,250-2,499 Students</t>
  </si>
  <si>
    <t>CLASS FOR TEAMS K12 Tier 3</t>
  </si>
  <si>
    <t>CLASS FOR ZOOM K12 Tier 3</t>
  </si>
  <si>
    <t xml:space="preserve"> Software License for Student Fee 2,500-4,999 Students</t>
  </si>
  <si>
    <t>CLASS FOR TEAMS K12 Tier 4</t>
  </si>
  <si>
    <t>CLASS FOR ZOOM K12 Tier 4</t>
  </si>
  <si>
    <t xml:space="preserve"> Software License for Student Fee 5,000-7,499 Students</t>
  </si>
  <si>
    <t>CLASS FOR TEAMS K12 Tier 5</t>
  </si>
  <si>
    <t>CLASS FOR ZOOM K12 Tier 5</t>
  </si>
  <si>
    <t xml:space="preserve"> Software License for Student Fee 7,500-9,999 Students</t>
  </si>
  <si>
    <t>CLASS FOR TEAMS K12 Tier 6</t>
  </si>
  <si>
    <t>CLASS FOR ZOOM K12 Tier 6</t>
  </si>
  <si>
    <t xml:space="preserve"> Software License for Student Fee 10,000-19,999 Students</t>
  </si>
  <si>
    <t>CLASS FOR TEAMS K12 Tier 7</t>
  </si>
  <si>
    <t>CLASS FOR ZOOM K12 Tier 7</t>
  </si>
  <si>
    <t xml:space="preserve"> Software License for Student Fee 20,000-29,999 Students</t>
  </si>
  <si>
    <t>CLASS FOR TEAMS K12 Tier 8</t>
  </si>
  <si>
    <t>CLASS FOR ZOOM K12 Tier 8</t>
  </si>
  <si>
    <t xml:space="preserve"> Software License for Student Fee 30,000+ Students</t>
  </si>
  <si>
    <r>
      <t xml:space="preserve">Module Name: </t>
    </r>
    <r>
      <rPr>
        <sz val="11"/>
        <color theme="1"/>
        <rFont val="Calibri"/>
        <family val="2"/>
        <scheme val="minor"/>
      </rPr>
      <t>Class/Collaborate (Net New)</t>
    </r>
  </si>
  <si>
    <t>Column1</t>
  </si>
  <si>
    <t>Column2</t>
  </si>
  <si>
    <t>Column3</t>
  </si>
  <si>
    <t xml:space="preserve">Migration is included within the Premium Onboarding. Content migration is not included. If there are complex migrations as per the scope of work, additional services/onboarding charges may apply.
MIgration is part of the implementation process. Open LMS takes a hands on approach to implementation.  Implementation is underpinned by a framework which lays the foundation for onboarding and implementation. Most implementations follow a 6-8 week timeline. The needs and goals of each institution are unique, as such, Open LMS utilizes the implementation framework to create an individualized Onboarding and Implementation plan for each institution and/or each site a client contracts for.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</si>
</sst>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6" formatCode="&quot;$&quot;#,##0_);[Red]\(&quot;$&quot;#,##0\)"/>
    <numFmt numFmtId="44" formatCode="_(&quot;$&quot;* #,##0.00_);_(&quot;$&quot;* \(#,##0.00\);_(&quot;$&quot;* &quot;-&quot;??_);_(@_)"/>
    <numFmt numFmtId="164" formatCode="&quot;$&quot;#,##0.00"/>
    <numFmt numFmtId="165" formatCode="&quot;$&quot;#,##0"/>
  </numFmts>
  <fonts count="23" x14ac:knownFonts="1">
    <font>
      <sz val="11"/>
      <color theme="1"/>
      <name val="Calibri"/>
      <family val="2"/>
      <scheme val="minor"/>
    </font>
    <font>
      <b/>
      <sz val="11"/>
      <color theme="1"/>
      <name val="Calibri"/>
      <family val="2"/>
      <scheme val="minor"/>
    </font>
    <font>
      <i/>
      <sz val="11"/>
      <color theme="1"/>
      <name val="Calibri"/>
      <family val="2"/>
      <scheme val="minor"/>
    </font>
    <font>
      <i/>
      <sz val="10"/>
      <name val="Calibri"/>
      <family val="2"/>
      <scheme val="minor"/>
    </font>
    <font>
      <b/>
      <u/>
      <sz val="11"/>
      <color theme="1"/>
      <name val="Calibri"/>
      <family val="2"/>
      <scheme val="minor"/>
    </font>
    <font>
      <u/>
      <sz val="11"/>
      <color theme="1"/>
      <name val="Calibri"/>
      <family val="2"/>
      <scheme val="minor"/>
    </font>
    <font>
      <sz val="12"/>
      <color theme="1"/>
      <name val="Calibri"/>
      <family val="2"/>
      <scheme val="minor"/>
    </font>
    <font>
      <b/>
      <sz val="16"/>
      <color theme="1"/>
      <name val="Calibri"/>
      <family val="2"/>
      <scheme val="minor"/>
    </font>
    <font>
      <b/>
      <sz val="18"/>
      <color theme="1"/>
      <name val="Calibri"/>
      <family val="2"/>
      <scheme val="minor"/>
    </font>
    <font>
      <u/>
      <sz val="12"/>
      <color theme="1"/>
      <name val="Calibri"/>
      <family val="2"/>
      <scheme val="minor"/>
    </font>
    <font>
      <sz val="11"/>
      <color theme="1"/>
      <name val="Calibri"/>
      <family val="2"/>
      <scheme val="minor"/>
    </font>
    <font>
      <b/>
      <sz val="11"/>
      <color rgb="FF000000"/>
      <name val="Calibri"/>
      <family val="2"/>
    </font>
    <font>
      <sz val="11"/>
      <color rgb="FF000000"/>
      <name val="Calibri"/>
      <family val="2"/>
    </font>
    <font>
      <sz val="10"/>
      <color theme="1"/>
      <name val="Arial"/>
      <family val="2"/>
    </font>
    <font>
      <sz val="10"/>
      <color rgb="FF000000"/>
      <name val="Calibri"/>
      <family val="2"/>
      <scheme val="minor"/>
    </font>
    <font>
      <sz val="10"/>
      <color theme="1"/>
      <name val="Calibri"/>
      <family val="2"/>
      <scheme val="minor"/>
    </font>
    <font>
      <sz val="10"/>
      <name val="Calibri"/>
      <family val="2"/>
      <scheme val="minor"/>
    </font>
    <font>
      <sz val="11"/>
      <color rgb="FF000000"/>
      <name val="Calibri"/>
      <family val="2"/>
      <scheme val="minor"/>
    </font>
    <font>
      <sz val="11"/>
      <name val="Calibri"/>
      <family val="2"/>
    </font>
    <font>
      <b/>
      <sz val="10"/>
      <color rgb="FF000000"/>
      <name val="Calibri"/>
      <family val="2"/>
    </font>
    <font>
      <sz val="10"/>
      <color rgb="FF000000"/>
      <name val="Calibri"/>
      <family val="2"/>
    </font>
    <font>
      <sz val="10"/>
      <color theme="1"/>
      <name val="Calibri"/>
      <family val="2"/>
    </font>
    <font>
      <i/>
      <sz val="10"/>
      <color theme="1"/>
      <name val="Calibri"/>
      <family val="2"/>
    </font>
  </fonts>
  <fills count="8">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rgb="FFFFFFFF"/>
        <bgColor rgb="FFFFFFFF"/>
      </patternFill>
    </fill>
    <fill>
      <patternFill patternType="solid">
        <fgColor rgb="FFBDBDBD"/>
        <bgColor rgb="FFBDBDBD"/>
      </patternFill>
    </fill>
    <fill>
      <patternFill patternType="solid">
        <fgColor rgb="FFD9EAD3"/>
        <bgColor rgb="FFD9EAD3"/>
      </patternFill>
    </fill>
    <fill>
      <patternFill patternType="solid">
        <fgColor rgb="FFF3F3F3"/>
        <bgColor rgb="FFF3F3F3"/>
      </patternFill>
    </fill>
  </fills>
  <borders count="12">
    <border>
      <left/>
      <right/>
      <top/>
      <bottom/>
      <diagonal/>
    </border>
    <border>
      <left/>
      <right/>
      <top style="thin">
        <color auto="1"/>
      </top>
      <bottom/>
      <diagonal/>
    </border>
    <border>
      <left/>
      <right/>
      <top/>
      <bottom style="thin">
        <color auto="1"/>
      </bottom>
      <diagonal/>
    </border>
    <border>
      <left/>
      <right/>
      <top style="thin">
        <color theme="1"/>
      </top>
      <bottom style="thin">
        <color theme="1"/>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thin">
        <color rgb="FF000000"/>
      </top>
      <bottom/>
      <diagonal/>
    </border>
    <border>
      <left/>
      <right/>
      <top style="medium">
        <color rgb="FF000000"/>
      </top>
      <bottom style="medium">
        <color rgb="FF000000"/>
      </bottom>
      <diagonal/>
    </border>
    <border>
      <left style="thick">
        <color rgb="FF000000"/>
      </left>
      <right style="medium">
        <color rgb="FF000000"/>
      </right>
      <top/>
      <bottom/>
      <diagonal/>
    </border>
    <border>
      <left style="thin">
        <color rgb="FF000000"/>
      </left>
      <right style="thin">
        <color rgb="FF000000"/>
      </right>
      <top style="thin">
        <color rgb="FFEFEFEF"/>
      </top>
      <bottom style="thin">
        <color rgb="FFEFEFEF"/>
      </bottom>
      <diagonal/>
    </border>
    <border>
      <left/>
      <right style="medium">
        <color rgb="FF000000"/>
      </right>
      <top/>
      <bottom/>
      <diagonal/>
    </border>
    <border>
      <left style="thin">
        <color rgb="FF000000"/>
      </left>
      <right style="thin">
        <color rgb="FF000000"/>
      </right>
      <top style="thin">
        <color rgb="FFEFEFEF"/>
      </top>
      <bottom style="thin">
        <color rgb="FF000000"/>
      </bottom>
      <diagonal/>
    </border>
  </borders>
  <cellStyleXfs count="3">
    <xf numFmtId="0" fontId="0" fillId="0" borderId="0"/>
    <xf numFmtId="44" fontId="10" fillId="0" borderId="0" applyFont="0" applyFill="0" applyBorder="0" applyAlignment="0" applyProtection="0"/>
    <xf numFmtId="0" fontId="17" fillId="0" borderId="0"/>
  </cellStyleXfs>
  <cellXfs count="85">
    <xf numFmtId="0" fontId="0" fillId="0" borderId="0" xfId="0"/>
    <xf numFmtId="0" fontId="1" fillId="0" borderId="0" xfId="0" applyFont="1"/>
    <xf numFmtId="0" fontId="2" fillId="0" borderId="0" xfId="0" applyFont="1"/>
    <xf numFmtId="0" fontId="3" fillId="0" borderId="0" xfId="0" applyFont="1" applyAlignment="1">
      <alignment horizontal="left" vertical="top" wrapText="1"/>
    </xf>
    <xf numFmtId="0" fontId="4" fillId="0" borderId="0" xfId="0" applyFont="1"/>
    <xf numFmtId="0" fontId="3" fillId="0" borderId="0" xfId="0" applyFont="1" applyAlignment="1">
      <alignment vertical="top" wrapText="1"/>
    </xf>
    <xf numFmtId="0" fontId="5" fillId="0" borderId="0" xfId="0" applyFont="1"/>
    <xf numFmtId="164" fontId="1" fillId="0" borderId="0" xfId="0" applyNumberFormat="1" applyFont="1"/>
    <xf numFmtId="164" fontId="0" fillId="0" borderId="0" xfId="0" applyNumberFormat="1"/>
    <xf numFmtId="164" fontId="3" fillId="0" borderId="0" xfId="0" applyNumberFormat="1" applyFont="1" applyAlignment="1">
      <alignment horizontal="left" vertical="top" wrapText="1"/>
    </xf>
    <xf numFmtId="164" fontId="1" fillId="0" borderId="0" xfId="0" applyNumberFormat="1" applyFont="1" applyAlignment="1">
      <alignment horizontal="center"/>
    </xf>
    <xf numFmtId="0" fontId="2" fillId="0" borderId="1" xfId="0" applyFont="1" applyBorder="1"/>
    <xf numFmtId="0" fontId="5" fillId="0" borderId="1" xfId="0" applyFont="1" applyBorder="1"/>
    <xf numFmtId="0" fontId="1" fillId="0" borderId="2" xfId="0" applyFont="1" applyBorder="1"/>
    <xf numFmtId="164" fontId="1" fillId="0" borderId="2" xfId="0" applyNumberFormat="1" applyFont="1" applyBorder="1" applyAlignment="1">
      <alignment horizontal="center"/>
    </xf>
    <xf numFmtId="0" fontId="7" fillId="0" borderId="0" xfId="0" applyFont="1"/>
    <xf numFmtId="0" fontId="2" fillId="0" borderId="0" xfId="0" applyFont="1" applyAlignment="1">
      <alignment wrapText="1"/>
    </xf>
    <xf numFmtId="164" fontId="0" fillId="0" borderId="0" xfId="0" applyNumberFormat="1" applyAlignment="1">
      <alignment horizontal="center"/>
    </xf>
    <xf numFmtId="0" fontId="0" fillId="0" borderId="0" xfId="0" applyAlignment="1">
      <alignment horizontal="left" wrapText="1"/>
    </xf>
    <xf numFmtId="0" fontId="0" fillId="2" borderId="0" xfId="0" applyFill="1"/>
    <xf numFmtId="164" fontId="0" fillId="2" borderId="0" xfId="0" applyNumberFormat="1" applyFill="1"/>
    <xf numFmtId="164" fontId="0" fillId="2" borderId="0" xfId="0" applyNumberFormat="1" applyFill="1" applyAlignment="1">
      <alignment horizontal="center"/>
    </xf>
    <xf numFmtId="0" fontId="1" fillId="2" borderId="1" xfId="0" applyFont="1" applyFill="1" applyBorder="1"/>
    <xf numFmtId="0" fontId="11" fillId="0" borderId="0" xfId="0" applyFont="1"/>
    <xf numFmtId="0" fontId="12" fillId="0" borderId="0" xfId="0" applyFont="1"/>
    <xf numFmtId="44" fontId="13" fillId="0" borderId="0" xfId="1" applyFont="1"/>
    <xf numFmtId="44" fontId="12" fillId="0" borderId="0" xfId="0" applyNumberFormat="1" applyFont="1"/>
    <xf numFmtId="44" fontId="12" fillId="0" borderId="0" xfId="1" applyFont="1"/>
    <xf numFmtId="6" fontId="12" fillId="0" borderId="0" xfId="0" applyNumberFormat="1" applyFont="1"/>
    <xf numFmtId="0" fontId="12" fillId="3" borderId="0" xfId="0" applyFont="1" applyFill="1"/>
    <xf numFmtId="44" fontId="12" fillId="3" borderId="0" xfId="0" applyNumberFormat="1" applyFont="1" applyFill="1"/>
    <xf numFmtId="44" fontId="13" fillId="3" borderId="0" xfId="1" applyFont="1" applyFill="1"/>
    <xf numFmtId="44" fontId="12" fillId="3" borderId="0" xfId="1" applyFont="1" applyFill="1"/>
    <xf numFmtId="6" fontId="12" fillId="3" borderId="0" xfId="0" applyNumberFormat="1" applyFont="1" applyFill="1"/>
    <xf numFmtId="0" fontId="1" fillId="0" borderId="3" xfId="0" applyFont="1" applyBorder="1"/>
    <xf numFmtId="164" fontId="1" fillId="0" borderId="3" xfId="0" applyNumberFormat="1" applyFont="1" applyBorder="1"/>
    <xf numFmtId="0" fontId="1" fillId="2" borderId="1" xfId="0" applyFont="1" applyFill="1" applyBorder="1" applyAlignment="1">
      <alignment horizontal="left"/>
    </xf>
    <xf numFmtId="0" fontId="0" fillId="2" borderId="1" xfId="0" applyFill="1" applyBorder="1" applyAlignment="1">
      <alignment horizontal="left"/>
    </xf>
    <xf numFmtId="0" fontId="1" fillId="2" borderId="0" xfId="0" applyFont="1" applyFill="1"/>
    <xf numFmtId="0" fontId="14" fillId="0" borderId="0" xfId="0" applyFont="1"/>
    <xf numFmtId="0" fontId="15" fillId="0" borderId="0" xfId="0" applyFont="1"/>
    <xf numFmtId="164" fontId="15" fillId="0" borderId="0" xfId="0" applyNumberFormat="1" applyFont="1"/>
    <xf numFmtId="164" fontId="15" fillId="0" borderId="0" xfId="0" applyNumberFormat="1" applyFont="1" applyAlignment="1">
      <alignment horizontal="right"/>
    </xf>
    <xf numFmtId="0" fontId="16" fillId="0" borderId="0" xfId="0" applyFont="1" applyAlignment="1">
      <alignment horizontal="left" vertical="top" wrapText="1"/>
    </xf>
    <xf numFmtId="164" fontId="16" fillId="0" borderId="0" xfId="0" applyNumberFormat="1" applyFont="1" applyAlignment="1">
      <alignment horizontal="left" vertical="top" wrapText="1"/>
    </xf>
    <xf numFmtId="164" fontId="16" fillId="0" borderId="0" xfId="0" applyNumberFormat="1" applyFont="1" applyAlignment="1">
      <alignment horizontal="right" vertical="top" wrapText="1"/>
    </xf>
    <xf numFmtId="0" fontId="0" fillId="0" borderId="0" xfId="0" applyAlignment="1">
      <alignment horizontal="left"/>
    </xf>
    <xf numFmtId="0" fontId="12" fillId="0" borderId="0" xfId="0" applyFont="1" applyAlignment="1">
      <alignment horizontal="center"/>
    </xf>
    <xf numFmtId="0" fontId="12" fillId="3" borderId="0" xfId="0" applyFont="1" applyFill="1" applyAlignment="1">
      <alignment horizontal="center"/>
    </xf>
    <xf numFmtId="0" fontId="17" fillId="0" borderId="0" xfId="2"/>
    <xf numFmtId="0" fontId="19" fillId="5" borderId="6" xfId="2" applyFont="1" applyFill="1" applyBorder="1" applyAlignment="1">
      <alignment horizontal="center" vertical="center"/>
    </xf>
    <xf numFmtId="0" fontId="20" fillId="4" borderId="8" xfId="2" applyFont="1" applyFill="1" applyBorder="1" applyAlignment="1">
      <alignment horizontal="left" vertical="center"/>
    </xf>
    <xf numFmtId="0" fontId="20" fillId="4" borderId="0" xfId="2" applyFont="1" applyFill="1" applyAlignment="1">
      <alignment horizontal="left" vertical="center"/>
    </xf>
    <xf numFmtId="165" fontId="21" fillId="6" borderId="9" xfId="2" applyNumberFormat="1" applyFont="1" applyFill="1" applyBorder="1" applyAlignment="1">
      <alignment horizontal="center" vertical="center"/>
    </xf>
    <xf numFmtId="0" fontId="20" fillId="7" borderId="8" xfId="2" applyFont="1" applyFill="1" applyBorder="1" applyAlignment="1">
      <alignment horizontal="left" vertical="center"/>
    </xf>
    <xf numFmtId="0" fontId="20" fillId="7" borderId="0" xfId="2" applyFont="1" applyFill="1" applyAlignment="1">
      <alignment horizontal="left" vertical="center"/>
    </xf>
    <xf numFmtId="0" fontId="21" fillId="7" borderId="0" xfId="2" applyFont="1" applyFill="1" applyAlignment="1">
      <alignment vertical="center"/>
    </xf>
    <xf numFmtId="0" fontId="21" fillId="0" borderId="0" xfId="2" applyFont="1" applyAlignment="1">
      <alignment vertical="center"/>
    </xf>
    <xf numFmtId="0" fontId="21" fillId="4" borderId="0" xfId="2" applyFont="1" applyFill="1" applyAlignment="1">
      <alignment vertical="center"/>
    </xf>
    <xf numFmtId="165" fontId="22" fillId="6" borderId="11" xfId="2" applyNumberFormat="1" applyFont="1" applyFill="1" applyBorder="1" applyAlignment="1">
      <alignment horizontal="center" vertical="center"/>
    </xf>
    <xf numFmtId="0" fontId="19" fillId="5" borderId="4" xfId="2" applyFont="1" applyFill="1" applyBorder="1" applyAlignment="1">
      <alignment horizontal="center" vertical="center"/>
    </xf>
    <xf numFmtId="0" fontId="18" fillId="0" borderId="5" xfId="2" applyFont="1" applyBorder="1"/>
    <xf numFmtId="0" fontId="19" fillId="5" borderId="7" xfId="2" applyFont="1" applyFill="1" applyBorder="1" applyAlignment="1">
      <alignment horizontal="left" vertical="center"/>
    </xf>
    <xf numFmtId="0" fontId="18" fillId="0" borderId="7" xfId="2" applyFont="1" applyBorder="1"/>
    <xf numFmtId="0" fontId="18" fillId="0" borderId="10" xfId="2" applyFont="1" applyBorder="1"/>
    <xf numFmtId="0" fontId="18" fillId="0" borderId="5" xfId="2" applyFont="1" applyBorder="1" applyAlignment="1">
      <alignment horizontal="center"/>
    </xf>
    <xf numFmtId="44" fontId="13" fillId="0" borderId="0" xfId="1" applyFont="1" applyAlignment="1">
      <alignment horizontal="left"/>
    </xf>
    <xf numFmtId="44" fontId="0" fillId="3" borderId="0" xfId="1" applyFont="1" applyFill="1" applyAlignment="1">
      <alignment horizontal="left"/>
    </xf>
    <xf numFmtId="44" fontId="13" fillId="3" borderId="0" xfId="1" applyFont="1" applyFill="1" applyAlignment="1">
      <alignment horizontal="left"/>
    </xf>
    <xf numFmtId="164" fontId="0" fillId="0" borderId="0" xfId="0" applyNumberFormat="1" applyAlignment="1">
      <alignment horizontal="left"/>
    </xf>
    <xf numFmtId="0" fontId="7" fillId="0" borderId="0" xfId="0" applyFont="1" applyAlignment="1">
      <alignment horizontal="center"/>
    </xf>
    <xf numFmtId="0" fontId="8" fillId="0" borderId="0" xfId="0" applyFont="1" applyAlignment="1">
      <alignment horizontal="center"/>
    </xf>
    <xf numFmtId="0" fontId="6" fillId="0" borderId="0" xfId="0" applyFont="1" applyAlignment="1">
      <alignment horizontal="left" vertical="center" wrapText="1"/>
    </xf>
    <xf numFmtId="0" fontId="3" fillId="0" borderId="0" xfId="0" applyFont="1" applyAlignment="1">
      <alignment horizontal="left" vertical="top" wrapText="1"/>
    </xf>
    <xf numFmtId="0" fontId="0" fillId="0" borderId="0" xfId="0" applyAlignment="1">
      <alignment horizontal="left" wrapText="1"/>
    </xf>
    <xf numFmtId="0" fontId="0" fillId="2" borderId="1" xfId="0" applyFill="1" applyBorder="1" applyAlignment="1">
      <alignment horizontal="center"/>
    </xf>
    <xf numFmtId="0" fontId="0" fillId="0" borderId="0" xfId="0" applyAlignment="1">
      <alignment horizontal="left"/>
    </xf>
    <xf numFmtId="0" fontId="1" fillId="2" borderId="1" xfId="0" applyFont="1" applyFill="1" applyBorder="1" applyAlignment="1">
      <alignment horizontal="left"/>
    </xf>
    <xf numFmtId="0" fontId="2" fillId="0" borderId="0" xfId="0" applyFont="1" applyAlignment="1">
      <alignment horizontal="left" wrapText="1"/>
    </xf>
    <xf numFmtId="0" fontId="5" fillId="2" borderId="1" xfId="0" applyFont="1" applyFill="1" applyBorder="1" applyAlignment="1">
      <alignment horizontal="left"/>
    </xf>
    <xf numFmtId="0" fontId="0" fillId="0" borderId="0" xfId="0" applyAlignment="1">
      <alignment horizontal="center"/>
    </xf>
    <xf numFmtId="0" fontId="0" fillId="0" borderId="1" xfId="0" applyBorder="1" applyAlignment="1">
      <alignment horizontal="center"/>
    </xf>
    <xf numFmtId="0" fontId="2" fillId="0" borderId="0" xfId="0" applyFont="1" applyAlignment="1">
      <alignment horizontal="left" vertical="top" wrapText="1"/>
    </xf>
    <xf numFmtId="164" fontId="1" fillId="0" borderId="1" xfId="0" applyNumberFormat="1" applyFont="1" applyBorder="1" applyAlignment="1">
      <alignment horizontal="center"/>
    </xf>
    <xf numFmtId="0" fontId="2" fillId="0" borderId="0" xfId="0" applyFont="1" applyAlignment="1">
      <alignment horizontal="left"/>
    </xf>
  </cellXfs>
  <cellStyles count="3">
    <cellStyle name="Currency" xfId="1" builtinId="4"/>
    <cellStyle name="Normal" xfId="0" builtinId="0"/>
    <cellStyle name="Normal 2" xfId="2" xr:uid="{0C74F93B-4944-4428-82EA-E24094EB5817}"/>
  </cellStyles>
  <dxfs count="122">
    <dxf>
      <numFmt numFmtId="164" formatCode="&quot;$&quot;#,##0.00"/>
    </dxf>
    <dxf>
      <numFmt numFmtId="164" formatCode="&quot;$&quot;#,##0.00"/>
    </dxf>
    <dxf>
      <numFmt numFmtId="164" formatCode="&quot;$&quot;#,##0.00"/>
    </dxf>
    <dxf>
      <font>
        <b/>
        <i val="0"/>
        <strike val="0"/>
        <condense val="0"/>
        <extend val="0"/>
        <outline val="0"/>
        <shadow val="0"/>
        <u val="none"/>
        <vertAlign val="baseline"/>
        <sz val="11"/>
        <color theme="1"/>
        <name val="Calibri"/>
        <scheme val="minor"/>
      </font>
      <numFmt numFmtId="164" formatCode="&quot;$&quot;#,##0.00"/>
    </dxf>
    <dxf>
      <numFmt numFmtId="164" formatCode="&quot;$&quot;#,##0.00"/>
    </dxf>
    <dxf>
      <font>
        <b/>
        <i val="0"/>
        <strike val="0"/>
        <condense val="0"/>
        <extend val="0"/>
        <outline val="0"/>
        <shadow val="0"/>
        <u val="none"/>
        <vertAlign val="baseline"/>
        <sz val="11"/>
        <color theme="1"/>
        <name val="Calibri"/>
        <scheme val="minor"/>
      </font>
      <numFmt numFmtId="164" formatCode="&quot;$&quot;#,##0.00"/>
    </dxf>
    <dxf>
      <numFmt numFmtId="164" formatCode="&quot;$&quot;#,##0.00"/>
    </dxf>
    <dxf>
      <font>
        <b/>
        <i val="0"/>
        <strike val="0"/>
        <condense val="0"/>
        <extend val="0"/>
        <outline val="0"/>
        <shadow val="0"/>
        <u val="none"/>
        <vertAlign val="baseline"/>
        <sz val="11"/>
        <color theme="1"/>
        <name val="Calibri"/>
        <scheme val="minor"/>
      </font>
      <numFmt numFmtId="164" formatCode="&quot;$&quot;#,##0.00"/>
    </dxf>
    <dxf>
      <numFmt numFmtId="164" formatCode="&quot;$&quot;#,##0.00"/>
    </dxf>
    <dxf>
      <font>
        <b/>
        <i val="0"/>
        <strike val="0"/>
        <condense val="0"/>
        <extend val="0"/>
        <outline val="0"/>
        <shadow val="0"/>
        <u val="none"/>
        <vertAlign val="baseline"/>
        <sz val="11"/>
        <color theme="1"/>
        <name val="Calibri"/>
        <scheme val="minor"/>
      </font>
      <numFmt numFmtId="164" formatCode="&quot;$&quot;#,##0.00"/>
    </dxf>
    <dxf>
      <numFmt numFmtId="164" formatCode="&quot;$&quot;#,##0.00"/>
    </dxf>
    <dxf>
      <font>
        <b/>
        <i val="0"/>
        <strike val="0"/>
        <condense val="0"/>
        <extend val="0"/>
        <outline val="0"/>
        <shadow val="0"/>
        <u val="none"/>
        <vertAlign val="baseline"/>
        <sz val="11"/>
        <color theme="1"/>
        <name val="Calibri"/>
        <scheme val="minor"/>
      </font>
      <numFmt numFmtId="164" formatCode="&quot;$&quot;#,##0.00"/>
    </dxf>
    <dxf>
      <font>
        <b val="0"/>
        <i val="0"/>
        <strike val="0"/>
        <condense val="0"/>
        <extend val="0"/>
        <outline val="0"/>
        <shadow val="0"/>
        <u val="none"/>
        <vertAlign val="baseline"/>
        <sz val="11"/>
        <color theme="1"/>
        <name val="Calibri"/>
        <scheme val="minor"/>
      </font>
    </dxf>
    <dxf>
      <border outline="0">
        <top style="thin">
          <color auto="1"/>
        </top>
      </border>
    </dxf>
    <dxf>
      <font>
        <b/>
        <i val="0"/>
        <strike val="0"/>
        <condense val="0"/>
        <extend val="0"/>
        <outline val="0"/>
        <shadow val="0"/>
        <u val="none"/>
        <vertAlign val="baseline"/>
        <sz val="11"/>
        <color theme="1"/>
        <name val="Calibri"/>
        <scheme val="minor"/>
      </font>
      <numFmt numFmtId="164" formatCode="&quot;$&quot;#,##0.00"/>
    </dxf>
    <dxf>
      <numFmt numFmtId="164" formatCode="&quot;$&quot;#,##0.00"/>
    </dxf>
    <dxf>
      <font>
        <b/>
        <i val="0"/>
        <strike val="0"/>
        <condense val="0"/>
        <extend val="0"/>
        <outline val="0"/>
        <shadow val="0"/>
        <u val="none"/>
        <vertAlign val="baseline"/>
        <sz val="11"/>
        <color theme="1"/>
        <name val="Calibri"/>
        <scheme val="minor"/>
      </font>
      <numFmt numFmtId="164" formatCode="&quot;$&quot;#,##0.00"/>
    </dxf>
    <dxf>
      <numFmt numFmtId="164" formatCode="&quot;$&quot;#,##0.00"/>
    </dxf>
    <dxf>
      <font>
        <b/>
        <i val="0"/>
        <strike val="0"/>
        <condense val="0"/>
        <extend val="0"/>
        <outline val="0"/>
        <shadow val="0"/>
        <u val="none"/>
        <vertAlign val="baseline"/>
        <sz val="11"/>
        <color theme="1"/>
        <name val="Calibri"/>
        <scheme val="minor"/>
      </font>
      <numFmt numFmtId="164" formatCode="&quot;$&quot;#,##0.00"/>
    </dxf>
    <dxf>
      <numFmt numFmtId="164" formatCode="&quot;$&quot;#,##0.00"/>
    </dxf>
    <dxf>
      <font>
        <b/>
        <i val="0"/>
        <strike val="0"/>
        <condense val="0"/>
        <extend val="0"/>
        <outline val="0"/>
        <shadow val="0"/>
        <u val="none"/>
        <vertAlign val="baseline"/>
        <sz val="11"/>
        <color theme="1"/>
        <name val="Calibri"/>
        <scheme val="minor"/>
      </font>
      <numFmt numFmtId="164" formatCode="&quot;$&quot;#,##0.00"/>
    </dxf>
    <dxf>
      <numFmt numFmtId="164" formatCode="&quot;$&quot;#,##0.00"/>
    </dxf>
    <dxf>
      <font>
        <b/>
        <i val="0"/>
        <strike val="0"/>
        <condense val="0"/>
        <extend val="0"/>
        <outline val="0"/>
        <shadow val="0"/>
        <u val="none"/>
        <vertAlign val="baseline"/>
        <sz val="11"/>
        <color theme="1"/>
        <name val="Calibri"/>
        <scheme val="minor"/>
      </font>
      <numFmt numFmtId="164" formatCode="&quot;$&quot;#,##0.00"/>
    </dxf>
    <dxf>
      <font>
        <b val="0"/>
        <i val="0"/>
        <strike val="0"/>
        <condense val="0"/>
        <extend val="0"/>
        <outline val="0"/>
        <shadow val="0"/>
        <u val="none"/>
        <vertAlign val="baseline"/>
        <sz val="11"/>
        <color theme="1"/>
        <name val="Calibri"/>
        <scheme val="minor"/>
      </font>
    </dxf>
    <dxf>
      <border outline="0">
        <top style="thin">
          <color auto="1"/>
        </top>
      </border>
    </dxf>
    <dxf>
      <font>
        <b/>
        <i val="0"/>
        <strike val="0"/>
        <condense val="0"/>
        <extend val="0"/>
        <outline val="0"/>
        <shadow val="0"/>
        <u val="none"/>
        <vertAlign val="baseline"/>
        <sz val="11"/>
        <color theme="1"/>
        <name val="Calibri"/>
        <scheme val="minor"/>
      </font>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font>
        <b/>
        <i val="0"/>
        <strike val="0"/>
        <condense val="0"/>
        <extend val="0"/>
        <outline val="0"/>
        <shadow val="0"/>
        <u val="none"/>
        <vertAlign val="baseline"/>
        <sz val="11"/>
        <color theme="1"/>
        <name val="Calibri"/>
        <scheme val="minor"/>
      </font>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font>
        <b/>
        <i val="0"/>
        <strike val="0"/>
        <condense val="0"/>
        <extend val="0"/>
        <outline val="0"/>
        <shadow val="0"/>
        <u val="none"/>
        <vertAlign val="baseline"/>
        <sz val="11"/>
        <color theme="1"/>
        <name val="Calibri"/>
        <scheme val="minor"/>
      </font>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font>
        <b/>
        <i val="0"/>
        <strike val="0"/>
        <condense val="0"/>
        <extend val="0"/>
        <outline val="0"/>
        <shadow val="0"/>
        <u val="none"/>
        <vertAlign val="baseline"/>
        <sz val="11"/>
        <color theme="1"/>
        <name val="Calibri"/>
        <scheme val="minor"/>
      </font>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font>
        <b/>
        <i val="0"/>
        <strike val="0"/>
        <condense val="0"/>
        <extend val="0"/>
        <outline val="0"/>
        <shadow val="0"/>
        <u val="none"/>
        <vertAlign val="baseline"/>
        <sz val="11"/>
        <color theme="1"/>
        <name val="Calibri"/>
        <scheme val="minor"/>
      </font>
      <numFmt numFmtId="164" formatCode="&quot;$&quot;#,##0.00"/>
    </dxf>
    <dxf>
      <font>
        <b val="0"/>
      </font>
      <numFmt numFmtId="164" formatCode="&quot;$&quot;#,##0.00"/>
    </dxf>
    <dxf>
      <numFmt numFmtId="164" formatCode="&quot;$&quot;#,##0.00"/>
    </dxf>
    <dxf>
      <numFmt numFmtId="164" formatCode="&quot;$&quot;#,##0.00"/>
      <alignment horizontal="center" vertical="bottom" textRotation="0" wrapText="0" indent="0" justifyLastLine="0" shrinkToFit="0" readingOrder="0"/>
    </dxf>
    <dxf>
      <numFmt numFmtId="164" formatCode="&quot;$&quot;#,##0.00"/>
    </dxf>
    <dxf>
      <numFmt numFmtId="164" formatCode="&quot;$&quot;#,##0.00"/>
    </dxf>
    <dxf>
      <font>
        <b/>
        <i val="0"/>
        <strike val="0"/>
        <condense val="0"/>
        <extend val="0"/>
        <outline val="0"/>
        <shadow val="0"/>
        <u val="none"/>
        <vertAlign val="baseline"/>
        <sz val="11"/>
        <color theme="1"/>
        <name val="Calibri"/>
        <scheme val="minor"/>
      </font>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font>
        <b/>
        <i val="0"/>
        <strike val="0"/>
        <condense val="0"/>
        <extend val="0"/>
        <outline val="0"/>
        <shadow val="0"/>
        <u val="none"/>
        <vertAlign val="baseline"/>
        <sz val="11"/>
        <color theme="1"/>
        <name val="Calibri"/>
        <scheme val="minor"/>
      </font>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font>
        <b/>
        <i val="0"/>
        <strike val="0"/>
        <condense val="0"/>
        <extend val="0"/>
        <outline val="0"/>
        <shadow val="0"/>
        <u val="none"/>
        <vertAlign val="baseline"/>
        <sz val="11"/>
        <color theme="1"/>
        <name val="Calibri"/>
        <scheme val="minor"/>
      </font>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font>
        <b/>
        <i val="0"/>
        <strike val="0"/>
        <condense val="0"/>
        <extend val="0"/>
        <outline val="0"/>
        <shadow val="0"/>
        <u val="none"/>
        <vertAlign val="baseline"/>
        <sz val="11"/>
        <color theme="1"/>
        <name val="Calibri"/>
        <scheme val="minor"/>
      </font>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font>
        <b/>
        <i val="0"/>
        <strike val="0"/>
        <condense val="0"/>
        <extend val="0"/>
        <outline val="0"/>
        <shadow val="0"/>
        <u val="none"/>
        <vertAlign val="baseline"/>
        <sz val="11"/>
        <color theme="1"/>
        <name val="Calibri"/>
        <scheme val="minor"/>
      </font>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font>
        <b/>
        <i val="0"/>
        <strike val="0"/>
        <condense val="0"/>
        <extend val="0"/>
        <outline val="0"/>
        <shadow val="0"/>
        <u val="none"/>
        <vertAlign val="baseline"/>
        <sz val="11"/>
        <color theme="1"/>
        <name val="Calibri"/>
        <scheme val="minor"/>
      </font>
      <numFmt numFmtId="164" formatCode="&quot;$&quot;#,##0.00"/>
    </dxf>
    <dxf>
      <font>
        <b val="0"/>
      </font>
      <numFmt numFmtId="164" formatCode="&quot;$&quot;#,##0.00"/>
    </dxf>
    <dxf>
      <font>
        <b val="0"/>
      </font>
      <numFmt numFmtId="164" formatCode="&quot;$&quot;#,##0.00"/>
    </dxf>
    <dxf>
      <numFmt numFmtId="164" formatCode="&quot;$&quot;#,##0.00"/>
    </dxf>
    <dxf>
      <font>
        <b val="0"/>
      </font>
      <numFmt numFmtId="164" formatCode="&quot;$&quot;#,##0.00"/>
      <alignment horizontal="center" vertical="bottom" textRotation="0" wrapText="0" indent="0" justifyLastLine="0" shrinkToFit="0" readingOrder="0"/>
    </dxf>
    <dxf>
      <numFmt numFmtId="164" formatCode="&quot;$&quot;#,##0.00"/>
    </dxf>
    <dxf>
      <font>
        <b/>
        <i val="0"/>
        <strike val="0"/>
        <condense val="0"/>
        <extend val="0"/>
        <outline val="0"/>
        <shadow val="0"/>
        <u val="none"/>
        <vertAlign val="baseline"/>
        <sz val="11"/>
        <color theme="1"/>
        <name val="Calibri"/>
        <scheme val="minor"/>
      </font>
      <numFmt numFmtId="164" formatCode="&quot;$&quot;#,##0.00"/>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s>
  <tableStyles count="10" defaultTableStyle="TableStyleMedium2" defaultPivotStyle="PivotStyleLight16">
    <tableStyle name="Government SKUs Zoom-style" pivot="0" count="3" xr9:uid="{823B08A0-6D08-4BDE-8F8F-B28EC4B2736B}">
      <tableStyleElement type="headerRow" dxfId="121"/>
      <tableStyleElement type="firstRowStripe" dxfId="120"/>
      <tableStyleElement type="secondRowStripe" dxfId="119"/>
    </tableStyle>
    <tableStyle name="Government SKUs Zoom-style 2" pivot="0" count="3" xr9:uid="{30F17E21-70DF-40E9-9CF6-45E168AF6C95}">
      <tableStyleElement type="headerRow" dxfId="118"/>
      <tableStyleElement type="firstRowStripe" dxfId="117"/>
      <tableStyleElement type="secondRowStripe" dxfId="116"/>
    </tableStyle>
    <tableStyle name="Government SKUs Zoom-style 3" pivot="0" count="3" xr9:uid="{D3F12217-68F1-438E-9555-C83B8EE3C6C4}">
      <tableStyleElement type="headerRow" dxfId="115"/>
      <tableStyleElement type="firstRowStripe" dxfId="114"/>
      <tableStyleElement type="secondRowStripe" dxfId="113"/>
    </tableStyle>
    <tableStyle name="Storage - Recordings &amp; Interact-style" pivot="0" count="3" xr9:uid="{132240EE-E248-41E2-A3A7-628EF4427305}">
      <tableStyleElement type="headerRow" dxfId="112"/>
      <tableStyleElement type="firstRowStripe" dxfId="111"/>
      <tableStyleElement type="secondRowStripe" dxfId="110"/>
    </tableStyle>
    <tableStyle name="Corporate SKUs Teams -style" pivot="0" count="3" xr9:uid="{E140A31A-F9E2-4C17-9D2E-281DC8DE39CD}">
      <tableStyleElement type="headerRow" dxfId="109"/>
      <tableStyleElement type="firstRowStripe" dxfId="108"/>
      <tableStyleElement type="secondRowStripe" dxfId="107"/>
    </tableStyle>
    <tableStyle name="Corporate SKUs Teams -style 2" pivot="0" count="3" xr9:uid="{39AC1740-ABE2-4586-ABF7-6D51C84C2A39}">
      <tableStyleElement type="headerRow" dxfId="106"/>
      <tableStyleElement type="firstRowStripe" dxfId="105"/>
      <tableStyleElement type="secondRowStripe" dxfId="104"/>
    </tableStyle>
    <tableStyle name="Corporate SKUs Teams -style 3" pivot="0" count="3" xr9:uid="{EEB17FD1-DEFE-4099-A349-15233632D321}">
      <tableStyleElement type="headerRow" dxfId="103"/>
      <tableStyleElement type="firstRowStripe" dxfId="102"/>
      <tableStyleElement type="secondRowStripe" dxfId="101"/>
    </tableStyle>
    <tableStyle name="Government SKUs Teams-style" pivot="0" count="3" xr9:uid="{DE71D478-E04F-455F-B183-74A2D998E3A1}">
      <tableStyleElement type="headerRow" dxfId="100"/>
      <tableStyleElement type="firstRowStripe" dxfId="99"/>
      <tableStyleElement type="secondRowStripe" dxfId="98"/>
    </tableStyle>
    <tableStyle name="Government SKUs Teams-style 2" pivot="0" count="3" xr9:uid="{B5480C50-707E-4A4F-94F6-AB5B43F66255}">
      <tableStyleElement type="headerRow" dxfId="97"/>
      <tableStyleElement type="firstRowStripe" dxfId="96"/>
      <tableStyleElement type="secondRowStripe" dxfId="95"/>
    </tableStyle>
    <tableStyle name="Government SKUs Teams-style 3" pivot="0" count="3" xr9:uid="{0EF48F7B-2BE6-448B-AE56-A8D3A4F0FCC7}">
      <tableStyleElement type="headerRow" dxfId="94"/>
      <tableStyleElement type="firstRowStripe" dxfId="93"/>
      <tableStyleElement type="secondRowStripe" dxfId="9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9:F21" totalsRowShown="0" headerRowDxfId="91">
  <tableColumns count="6">
    <tableColumn id="1" xr3:uid="{00000000-0010-0000-0100-000001000000}" name="Aggregate FTEs"/>
    <tableColumn id="2" xr3:uid="{00000000-0010-0000-0100-000002000000}" name="Initial Implementation Fee" dataDxfId="90"/>
    <tableColumn id="3" xr3:uid="{00000000-0010-0000-0100-000003000000}" name="Monthly Price / FTE" dataDxfId="89"/>
    <tableColumn id="4" xr3:uid="{00000000-0010-0000-0100-000004000000}" name="Annual Price / FTE" dataDxfId="88"/>
    <tableColumn id="5" xr3:uid="{00000000-0010-0000-0100-000005000000}" name="Monthly Maintenance Base Price" dataDxfId="87"/>
    <tableColumn id="6" xr3:uid="{00000000-0010-0000-0100-000006000000}" name="Annual Maintenance Base Price" dataDxfId="86"/>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A28:F40" totalsRowShown="0" headerRowDxfId="85">
  <tableColumns count="6">
    <tableColumn id="1" xr3:uid="{00000000-0010-0000-0200-000001000000}" name="Aggregate FTEs"/>
    <tableColumn id="2" xr3:uid="{00000000-0010-0000-0200-000002000000}" name="Initial Implementation Fee" dataDxfId="84"/>
    <tableColumn id="3" xr3:uid="{00000000-0010-0000-0200-000003000000}" name="Monthly Price / FTE" dataDxfId="83"/>
    <tableColumn id="4" xr3:uid="{00000000-0010-0000-0200-000004000000}" name="Annual Price / FTE" dataDxfId="82"/>
    <tableColumn id="5" xr3:uid="{00000000-0010-0000-0200-000005000000}" name="Monthly Maintenance Base Price" dataDxfId="81"/>
    <tableColumn id="6" xr3:uid="{00000000-0010-0000-0200-000006000000}" name="Annual Maintenance Base Price" dataDxfId="80"/>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C5BCC0E-494B-40EB-A30B-E461986A9D6A}" name="Table22" displayName="Table22" ref="A7:F19" totalsRowShown="0" headerRowDxfId="79">
  <tableColumns count="6">
    <tableColumn id="1" xr3:uid="{E7ED9F10-FD6E-4F30-9373-08E9CA797DCE}" name="Aggregate FTEs"/>
    <tableColumn id="2" xr3:uid="{73C8C78E-5F5F-497C-8E44-4D599E577E54}" name="Initial Implementation Fee" dataDxfId="78"/>
    <tableColumn id="3" xr3:uid="{4F7B1A3E-E1AB-4247-B30A-96BDE22892EE}" name="Monthly Price / FTE" dataDxfId="77"/>
    <tableColumn id="4" xr3:uid="{5AE3337B-F5E6-4DC5-BC52-E669F42DF821}" name="Annual Price / FTE" dataDxfId="76"/>
    <tableColumn id="5" xr3:uid="{5285DD2A-6974-4CA3-8A79-20A79F8D71D9}" name="Monthly Maintenance Base Price" dataDxfId="75"/>
    <tableColumn id="6" xr3:uid="{E53F4CE3-FE37-4F1B-BE1E-2F84D562C189}" name="Annual Maintenance Base Price" dataDxfId="74"/>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5F017EA-9F68-49D5-8C05-7D6B4748575C}" name="Table35" displayName="Table35" ref="A24:F36" totalsRowShown="0" headerRowDxfId="73">
  <tableColumns count="6">
    <tableColumn id="1" xr3:uid="{373086CD-6F35-4452-BFC1-D534381D02E4}" name="Aggregate FTEs"/>
    <tableColumn id="2" xr3:uid="{42512FF4-0295-43D2-8DD5-81069F91CD79}" name="Initial Implementation Fee" dataDxfId="72"/>
    <tableColumn id="3" xr3:uid="{6FC2FA0E-956E-442B-8FB5-63B9A152AF27}" name="Monthly Price / FTE" dataDxfId="71"/>
    <tableColumn id="4" xr3:uid="{1D3960CA-785F-4C9B-A68E-0E7C4279222D}" name="Annual Price / FTE" dataDxfId="70"/>
    <tableColumn id="5" xr3:uid="{4E062523-A062-4015-840E-4C90399B390B}" name="Monthly Maintenance Base Price" dataDxfId="69"/>
    <tableColumn id="6" xr3:uid="{DA03172E-E4A3-4330-A585-94FD35165225}" name="Annual Maintenance Base Price" dataDxfId="68"/>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e8" displayName="Table8" ref="A10:F22" totalsRowShown="0" headerRowDxfId="67">
  <tableColumns count="6">
    <tableColumn id="1" xr3:uid="{00000000-0010-0000-0700-000001000000}" name="Aggregate FTEs"/>
    <tableColumn id="2" xr3:uid="{00000000-0010-0000-0700-000002000000}" name="Initial Implementation Fee" dataDxfId="66"/>
    <tableColumn id="3" xr3:uid="{00000000-0010-0000-0700-000003000000}" name="Monthly Price / FTE" dataDxfId="65"/>
    <tableColumn id="4" xr3:uid="{00000000-0010-0000-0700-000004000000}" name="Annual Price / Enrollment total" dataDxfId="64"/>
    <tableColumn id="5" xr3:uid="{00000000-0010-0000-0700-000005000000}" name="Monthly Maintenance Base Price" dataDxfId="63"/>
    <tableColumn id="6" xr3:uid="{00000000-0010-0000-0700-000006000000}" name="Annual Maintenance Base Price" dataDxfId="62"/>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8EB94439-51BA-45B3-AD29-9679DBAE45C8}" name="Table88" displayName="Table88" ref="A41:F53" totalsRowShown="0" headerRowDxfId="61">
  <tableColumns count="6">
    <tableColumn id="1" xr3:uid="{53C760A6-A8C7-4444-A01F-8A94A2F9BFFD}" name="Aggregate FTEs"/>
    <tableColumn id="2" xr3:uid="{5CE21D8D-E316-4F67-8990-A3FABCA32FDC}" name="Initial Implementation Fee" dataDxfId="60"/>
    <tableColumn id="3" xr3:uid="{971599B4-4E3C-41DF-816A-DC05A2220C73}" name="Monthly Price / FTE" dataDxfId="59"/>
    <tableColumn id="4" xr3:uid="{61437588-9504-4291-8EE2-98034883F06A}" name="Annual Price / FTE" dataDxfId="58"/>
    <tableColumn id="5" xr3:uid="{0021B05A-619A-4659-8C06-730C0630137C}" name="Monthly Maintenance Base Price" dataDxfId="57"/>
    <tableColumn id="6" xr3:uid="{0A6BB817-75DE-40F2-AB65-2392DFD49627}" name="Annual Maintenance Base Price" dataDxfId="56"/>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133A276C-C356-4D91-9A67-7548428F520F}" name="Table8814" displayName="Table8814" ref="A71:F80" totalsRowShown="0" headerRowDxfId="55">
  <tableColumns count="6">
    <tableColumn id="1" xr3:uid="{E78EDB10-A018-43D3-B92A-B58C8322379B}" name="Aggregate FTEs"/>
    <tableColumn id="2" xr3:uid="{35833475-3659-4DE3-94B3-1935022E9085}" name="Initial Implementation Fee" dataDxfId="54"/>
    <tableColumn id="3" xr3:uid="{DDA1E706-8A4F-4A1F-A8E1-7EA4D73758CD}" name="Monthly Price / FTE" dataDxfId="53"/>
    <tableColumn id="4" xr3:uid="{0986B4F8-838C-49AF-98B2-EC8F344E1A0B}" name="Annual Price/FTE" dataDxfId="52"/>
    <tableColumn id="5" xr3:uid="{041471B3-E033-4DEE-A99A-267CB2563DAA}" name="Monthly Maintenance Base Price" dataDxfId="51"/>
    <tableColumn id="6" xr3:uid="{7266238E-CD6E-44E7-B304-3602ECE8642A}" name="Annual Maintenance Base Price" dataDxfId="50"/>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61875C20-FCB1-4D59-A87D-3973EC1F9273}" name="Table817" displayName="Table817" ref="A29:F33" totalsRowShown="0" headerRowDxfId="49">
  <tableColumns count="6">
    <tableColumn id="1" xr3:uid="{ADFBA97E-6506-4ECD-B204-84CB711D761E}" name="Aggregate FTEs"/>
    <tableColumn id="2" xr3:uid="{55AE50FE-5102-4096-BFE4-356F9C9AB442}" name="Initial Implementation Fee" dataDxfId="48"/>
    <tableColumn id="3" xr3:uid="{9159C91E-0550-4A01-AA36-FA64865D3438}" name="Monthly Price / FTE" dataDxfId="47"/>
    <tableColumn id="4" xr3:uid="{11982E2C-021E-4721-9BA0-F505D0BE48F8}" name="Annual Price / Enrollment total" dataDxfId="46"/>
    <tableColumn id="5" xr3:uid="{890189B4-669B-4801-9269-876EB33A63C4}" name="Monthly Maintenance Base Price" dataDxfId="45"/>
    <tableColumn id="6" xr3:uid="{0DD3F6FE-F94A-4031-A31A-36448757F7FD}" name="Annual Maintenance Base Price" dataDxfId="44"/>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A39421F6-8AD3-435D-8DE9-D58BCFC380BF}" name="Table88152223" displayName="Table88152223" ref="A58:F66" totalsRowShown="0" headerRowDxfId="43">
  <tableColumns count="6">
    <tableColumn id="1" xr3:uid="{A05248F6-D1A1-414B-B52C-515F1A91FFE3}" name="Product Name"/>
    <tableColumn id="2" xr3:uid="{08C8C936-FFB2-4611-A5BF-34BECBBAA6F0}" name="Column1" dataDxfId="42"/>
    <tableColumn id="3" xr3:uid="{27AE572F-D25A-4E75-8D1D-EA258DC2EEAD}" name="USD" dataDxfId="41"/>
    <tableColumn id="4" xr3:uid="{343F8F6B-D6F3-4B31-A10E-0E552140C4D6}" name="Product Description" dataDxfId="40"/>
    <tableColumn id="5" xr3:uid="{800F809D-01F2-400E-A9B4-C8F0A3EEC24D}" name="Column2" dataDxfId="39"/>
    <tableColumn id="6" xr3:uid="{20FEA77B-4AB9-41E1-B6E4-3D8C77BC6BB7}" name="Column3" dataDxfId="38"/>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le9" displayName="Table9" ref="A10:F22" totalsRowShown="0" headerRowDxfId="37">
  <tableColumns count="6">
    <tableColumn id="1" xr3:uid="{00000000-0010-0000-0800-000001000000}" name="Aggregate FTEs"/>
    <tableColumn id="2" xr3:uid="{00000000-0010-0000-0800-000002000000}" name="Initial Implementation Fee" dataDxfId="36"/>
    <tableColumn id="3" xr3:uid="{00000000-0010-0000-0800-000003000000}" name="Monthly Price / FTE" dataDxfId="35"/>
    <tableColumn id="4" xr3:uid="{00000000-0010-0000-0800-000004000000}" name="Annual Price / FTE" dataDxfId="34"/>
    <tableColumn id="5" xr3:uid="{00000000-0010-0000-0800-000005000000}" name="Monthly Maintenance Base Price" dataDxfId="33"/>
    <tableColumn id="6" xr3:uid="{00000000-0010-0000-0800-000006000000}" name="Annual Maintenance Base Price" dataDxfId="32"/>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66BE1858-5E77-4F58-8745-BEDD1286758B}" name="Table911" displayName="Table911" ref="A34:F46" totalsRowShown="0" headerRowDxfId="31">
  <tableColumns count="6">
    <tableColumn id="1" xr3:uid="{243BC638-3315-4603-8346-A37A7299664E}" name="Aggregate FTEs"/>
    <tableColumn id="2" xr3:uid="{3DB82BB9-7775-48BB-A6DA-F2F0F3BE7A84}" name="Initial Implementation Fee" dataDxfId="30"/>
    <tableColumn id="3" xr3:uid="{1E170F58-E01B-4CFA-8864-37C7C0E6597C}" name="Monthly Price / FTE" dataDxfId="29"/>
    <tableColumn id="4" xr3:uid="{FAF5E2DE-207C-428E-BD16-332E51BDAAE4}" name="Annual Price / FTE" dataDxfId="28"/>
    <tableColumn id="5" xr3:uid="{6AFF13B0-8F0E-4318-B8AF-67B5278B9B3F}" name="Monthly Maintenance Base Price" dataDxfId="27"/>
    <tableColumn id="6" xr3:uid="{5DE2911C-1239-4AE7-854C-8E9DCB8A5A44}" name="Annual Maintenance Base Price" dataDxfId="26"/>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D000000}" name="Table1820" displayName="Table1820" ref="A8:E20" headerRowCount="0" totalsRowShown="0" headerRowDxfId="25" tableBorderDxfId="24">
  <tableColumns count="5">
    <tableColumn id="1" xr3:uid="{00000000-0010-0000-0D00-000001000000}" name="Column1" headerRowDxfId="23"/>
    <tableColumn id="2" xr3:uid="{00000000-0010-0000-0D00-000002000000}" name="Column2" headerRowDxfId="22" dataDxfId="21"/>
    <tableColumn id="3" xr3:uid="{00000000-0010-0000-0D00-000003000000}" name="Column3" headerRowDxfId="20" dataDxfId="19"/>
    <tableColumn id="4" xr3:uid="{00000000-0010-0000-0D00-000004000000}" name="Column4" headerRowDxfId="18" dataDxfId="17"/>
    <tableColumn id="5" xr3:uid="{00000000-0010-0000-0D00-000005000000}" name="Column5" headerRowDxfId="16" dataDxfId="15"/>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E000000}" name="Table1821" displayName="Table1821" ref="A25:E36" headerRowCount="0" totalsRowShown="0" headerRowDxfId="14" tableBorderDxfId="13">
  <tableColumns count="5">
    <tableColumn id="1" xr3:uid="{00000000-0010-0000-0E00-000001000000}" name="Column1" headerRowDxfId="12"/>
    <tableColumn id="2" xr3:uid="{00000000-0010-0000-0E00-000002000000}" name="Column2" headerRowDxfId="11" dataDxfId="10"/>
    <tableColumn id="3" xr3:uid="{00000000-0010-0000-0E00-000003000000}" name="Column3" headerRowDxfId="9" dataDxfId="8"/>
    <tableColumn id="4" xr3:uid="{00000000-0010-0000-0E00-000004000000}" name="Column4" headerRowDxfId="7" dataDxfId="6"/>
    <tableColumn id="5" xr3:uid="{00000000-0010-0000-0E00-000005000000}" name="Column5" headerRowDxfId="5" dataDxfId="4"/>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F000000}" name="Table15" displayName="Table15" ref="A4:F20" totalsRowShown="0" headerRowDxfId="3">
  <tableColumns count="6">
    <tableColumn id="1" xr3:uid="{00000000-0010-0000-0F00-000001000000}" name="Training Type"/>
    <tableColumn id="2" xr3:uid="{00000000-0010-0000-0F00-000002000000}" name="Delivery Method"/>
    <tableColumn id="3" xr3:uid="{00000000-0010-0000-0F00-000003000000}" name="Length"/>
    <tableColumn id="4" xr3:uid="{00000000-0010-0000-0F00-000004000000}" name="Daily Price Per Trainer" dataDxfId="2"/>
    <tableColumn id="5" xr3:uid="{00000000-0010-0000-0F00-000005000000}" name="Hourly Price Per Trainer" dataDxfId="1"/>
    <tableColumn id="6" xr3:uid="{00000000-0010-0000-0F00-000006000000}" name="Total Fees" dataDxfId="0"/>
  </tableColumns>
  <tableStyleInfo name="TableStyleLight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printerSettings" Target="../printerSettings/printerSettings2.bin"/><Relationship Id="rId6" Type="http://schemas.openxmlformats.org/officeDocument/2006/relationships/table" Target="../tables/table9.xml"/><Relationship Id="rId5" Type="http://schemas.openxmlformats.org/officeDocument/2006/relationships/table" Target="../tables/table8.xml"/><Relationship Id="rId4" Type="http://schemas.openxmlformats.org/officeDocument/2006/relationships/table" Target="../tables/table7.xml"/></Relationships>
</file>

<file path=xl/worksheets/_rels/sheet5.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table" Target="../tables/table10.xml"/></Relationships>
</file>

<file path=xl/worksheets/_rels/sheet6.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table" Target="../tables/table12.xml"/></Relationships>
</file>

<file path=xl/worksheets/_rels/sheet7.xml.rels><?xml version="1.0" encoding="UTF-8" standalone="yes"?>
<Relationships xmlns="http://schemas.openxmlformats.org/package/2006/relationships"><Relationship Id="rId1" Type="http://schemas.openxmlformats.org/officeDocument/2006/relationships/table" Target="../tables/table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zoomScaleNormal="100" workbookViewId="0">
      <selection activeCell="A3" sqref="A3:J8"/>
    </sheetView>
  </sheetViews>
  <sheetFormatPr defaultColWidth="8.85546875" defaultRowHeight="15" x14ac:dyDescent="0.25"/>
  <cols>
    <col min="13" max="13" width="29.5703125" customWidth="1"/>
  </cols>
  <sheetData>
    <row r="1" spans="1:13" ht="21" x14ac:dyDescent="0.35">
      <c r="A1" s="70" t="s">
        <v>53</v>
      </c>
      <c r="B1" s="70"/>
      <c r="C1" s="70"/>
      <c r="D1" s="70"/>
      <c r="E1" s="70"/>
      <c r="F1" s="70"/>
      <c r="G1" s="70"/>
      <c r="H1" s="70"/>
      <c r="I1" s="70"/>
      <c r="J1" s="70"/>
      <c r="K1" s="15"/>
      <c r="L1" s="15"/>
      <c r="M1" s="15"/>
    </row>
    <row r="2" spans="1:13" ht="23.25" x14ac:dyDescent="0.35">
      <c r="A2" s="71" t="s">
        <v>45</v>
      </c>
      <c r="B2" s="71"/>
      <c r="C2" s="71"/>
      <c r="D2" s="71"/>
      <c r="E2" s="71"/>
      <c r="F2" s="71"/>
      <c r="G2" s="71"/>
      <c r="H2" s="71"/>
      <c r="I2" s="71"/>
      <c r="J2" s="71"/>
    </row>
    <row r="3" spans="1:13" ht="30" customHeight="1" x14ac:dyDescent="0.25">
      <c r="A3" s="72" t="s">
        <v>54</v>
      </c>
      <c r="B3" s="72"/>
      <c r="C3" s="72"/>
      <c r="D3" s="72"/>
      <c r="E3" s="72"/>
      <c r="F3" s="72"/>
      <c r="G3" s="72"/>
      <c r="H3" s="72"/>
      <c r="I3" s="72"/>
      <c r="J3" s="72"/>
    </row>
    <row r="4" spans="1:13" ht="30" customHeight="1" x14ac:dyDescent="0.25">
      <c r="A4" s="72"/>
      <c r="B4" s="72"/>
      <c r="C4" s="72"/>
      <c r="D4" s="72"/>
      <c r="E4" s="72"/>
      <c r="F4" s="72"/>
      <c r="G4" s="72"/>
      <c r="H4" s="72"/>
      <c r="I4" s="72"/>
      <c r="J4" s="72"/>
    </row>
    <row r="5" spans="1:13" ht="30" customHeight="1" x14ac:dyDescent="0.25">
      <c r="A5" s="72"/>
      <c r="B5" s="72"/>
      <c r="C5" s="72"/>
      <c r="D5" s="72"/>
      <c r="E5" s="72"/>
      <c r="F5" s="72"/>
      <c r="G5" s="72"/>
      <c r="H5" s="72"/>
      <c r="I5" s="72"/>
      <c r="J5" s="72"/>
    </row>
    <row r="6" spans="1:13" ht="30" customHeight="1" x14ac:dyDescent="0.25">
      <c r="A6" s="72"/>
      <c r="B6" s="72"/>
      <c r="C6" s="72"/>
      <c r="D6" s="72"/>
      <c r="E6" s="72"/>
      <c r="F6" s="72"/>
      <c r="G6" s="72"/>
      <c r="H6" s="72"/>
      <c r="I6" s="72"/>
      <c r="J6" s="72"/>
    </row>
    <row r="7" spans="1:13" ht="30" customHeight="1" x14ac:dyDescent="0.25">
      <c r="A7" s="72"/>
      <c r="B7" s="72"/>
      <c r="C7" s="72"/>
      <c r="D7" s="72"/>
      <c r="E7" s="72"/>
      <c r="F7" s="72"/>
      <c r="G7" s="72"/>
      <c r="H7" s="72"/>
      <c r="I7" s="72"/>
      <c r="J7" s="72"/>
    </row>
    <row r="8" spans="1:13" ht="30" customHeight="1" x14ac:dyDescent="0.25">
      <c r="A8" s="72"/>
      <c r="B8" s="72"/>
      <c r="C8" s="72"/>
      <c r="D8" s="72"/>
      <c r="E8" s="72"/>
      <c r="F8" s="72"/>
      <c r="G8" s="72"/>
      <c r="H8" s="72"/>
      <c r="I8" s="72"/>
      <c r="J8" s="72"/>
    </row>
  </sheetData>
  <mergeCells count="3">
    <mergeCell ref="A1:J1"/>
    <mergeCell ref="A2:J2"/>
    <mergeCell ref="A3:J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53"/>
  <sheetViews>
    <sheetView workbookViewId="0">
      <selection activeCell="E10" sqref="E10:E21"/>
    </sheetView>
  </sheetViews>
  <sheetFormatPr defaultRowHeight="15" x14ac:dyDescent="0.25"/>
  <cols>
    <col min="1" max="1" width="15.5703125" customWidth="1"/>
    <col min="2" max="2" width="24.85546875" style="8" customWidth="1"/>
    <col min="3" max="3" width="19.28515625" style="8" customWidth="1"/>
    <col min="4" max="4" width="18.140625" style="8" customWidth="1"/>
    <col min="5" max="5" width="30.5703125" style="8" customWidth="1"/>
    <col min="6" max="6" width="29.28515625" style="8" customWidth="1"/>
    <col min="7" max="7" width="14.5703125" bestFit="1" customWidth="1"/>
  </cols>
  <sheetData>
    <row r="1" spans="1:7" x14ac:dyDescent="0.25">
      <c r="A1" s="1" t="s">
        <v>41</v>
      </c>
    </row>
    <row r="2" spans="1:7" x14ac:dyDescent="0.25">
      <c r="A2" s="2" t="s">
        <v>44</v>
      </c>
    </row>
    <row r="3" spans="1:7" x14ac:dyDescent="0.25">
      <c r="A3" s="38" t="s">
        <v>55</v>
      </c>
      <c r="B3" s="20"/>
      <c r="C3" s="20"/>
      <c r="D3" s="20"/>
      <c r="E3" s="20"/>
      <c r="F3" s="20"/>
    </row>
    <row r="4" spans="1:7" ht="134.25" customHeight="1" x14ac:dyDescent="0.25">
      <c r="A4" s="74" t="s">
        <v>57</v>
      </c>
      <c r="B4" s="74"/>
      <c r="C4" s="74"/>
      <c r="D4" s="74"/>
      <c r="E4" s="74"/>
      <c r="F4" s="74"/>
    </row>
    <row r="6" spans="1:7" x14ac:dyDescent="0.25">
      <c r="A6" s="1" t="s">
        <v>28</v>
      </c>
    </row>
    <row r="7" spans="1:7" x14ac:dyDescent="0.25">
      <c r="A7" s="2" t="s">
        <v>19</v>
      </c>
    </row>
    <row r="9" spans="1:7" x14ac:dyDescent="0.25">
      <c r="A9" s="1" t="s">
        <v>0</v>
      </c>
      <c r="B9" s="7" t="s">
        <v>12</v>
      </c>
      <c r="C9" s="7" t="s">
        <v>33</v>
      </c>
      <c r="D9" s="7" t="s">
        <v>34</v>
      </c>
      <c r="E9" s="7" t="s">
        <v>31</v>
      </c>
      <c r="F9" s="7" t="s">
        <v>32</v>
      </c>
      <c r="G9" s="1"/>
    </row>
    <row r="10" spans="1:7" x14ac:dyDescent="0.25">
      <c r="A10" t="s">
        <v>43</v>
      </c>
      <c r="B10" s="7">
        <v>12500</v>
      </c>
      <c r="C10" s="17"/>
      <c r="D10" s="17">
        <v>4.5</v>
      </c>
      <c r="E10" s="8" t="s">
        <v>56</v>
      </c>
      <c r="F10" s="8" t="s">
        <v>56</v>
      </c>
      <c r="G10" s="1"/>
    </row>
    <row r="11" spans="1:7" x14ac:dyDescent="0.25">
      <c r="A11" t="s">
        <v>1</v>
      </c>
      <c r="C11" s="17"/>
      <c r="D11" s="17">
        <v>4.5</v>
      </c>
      <c r="E11" s="8" t="s">
        <v>56</v>
      </c>
      <c r="F11" s="8" t="s">
        <v>56</v>
      </c>
    </row>
    <row r="12" spans="1:7" x14ac:dyDescent="0.25">
      <c r="A12" t="s">
        <v>2</v>
      </c>
      <c r="C12" s="17"/>
      <c r="D12" s="17">
        <v>4.5</v>
      </c>
      <c r="E12" s="8" t="s">
        <v>56</v>
      </c>
      <c r="F12" s="8" t="s">
        <v>56</v>
      </c>
    </row>
    <row r="13" spans="1:7" x14ac:dyDescent="0.25">
      <c r="A13" t="s">
        <v>3</v>
      </c>
      <c r="C13" s="17"/>
      <c r="D13" s="17">
        <v>4</v>
      </c>
      <c r="E13" s="8" t="s">
        <v>56</v>
      </c>
      <c r="F13" s="8" t="s">
        <v>56</v>
      </c>
    </row>
    <row r="14" spans="1:7" x14ac:dyDescent="0.25">
      <c r="A14" t="s">
        <v>4</v>
      </c>
      <c r="C14" s="17"/>
      <c r="D14" s="17">
        <v>4</v>
      </c>
      <c r="E14" s="8" t="s">
        <v>56</v>
      </c>
      <c r="F14" s="8" t="s">
        <v>56</v>
      </c>
    </row>
    <row r="15" spans="1:7" x14ac:dyDescent="0.25">
      <c r="A15" t="s">
        <v>5</v>
      </c>
      <c r="C15" s="17"/>
      <c r="D15" s="17">
        <v>4</v>
      </c>
      <c r="E15" s="8" t="s">
        <v>56</v>
      </c>
      <c r="F15" s="8" t="s">
        <v>56</v>
      </c>
    </row>
    <row r="16" spans="1:7" x14ac:dyDescent="0.25">
      <c r="A16" t="s">
        <v>6</v>
      </c>
      <c r="C16" s="17"/>
      <c r="D16" s="17">
        <v>3.5</v>
      </c>
      <c r="E16" s="8" t="s">
        <v>56</v>
      </c>
      <c r="F16" s="8" t="s">
        <v>56</v>
      </c>
    </row>
    <row r="17" spans="1:7" x14ac:dyDescent="0.25">
      <c r="A17" t="s">
        <v>7</v>
      </c>
      <c r="C17" s="17"/>
      <c r="D17" s="17">
        <v>3.5</v>
      </c>
      <c r="E17" s="8" t="s">
        <v>56</v>
      </c>
      <c r="F17" s="8" t="s">
        <v>56</v>
      </c>
    </row>
    <row r="18" spans="1:7" x14ac:dyDescent="0.25">
      <c r="A18" t="s">
        <v>8</v>
      </c>
      <c r="C18" s="17"/>
      <c r="D18" s="17">
        <v>3</v>
      </c>
      <c r="E18" s="8" t="s">
        <v>56</v>
      </c>
      <c r="F18" s="8" t="s">
        <v>56</v>
      </c>
    </row>
    <row r="19" spans="1:7" x14ac:dyDescent="0.25">
      <c r="A19" s="19" t="s">
        <v>9</v>
      </c>
      <c r="B19" s="20"/>
      <c r="C19" s="21"/>
      <c r="D19" s="21">
        <v>2</v>
      </c>
      <c r="E19" s="20" t="s">
        <v>56</v>
      </c>
      <c r="F19" s="20" t="s">
        <v>56</v>
      </c>
    </row>
    <row r="20" spans="1:7" x14ac:dyDescent="0.25">
      <c r="A20" t="s">
        <v>10</v>
      </c>
      <c r="C20" s="17"/>
      <c r="D20" s="17">
        <v>1.8</v>
      </c>
      <c r="E20" s="8" t="s">
        <v>56</v>
      </c>
      <c r="F20" s="8" t="s">
        <v>56</v>
      </c>
    </row>
    <row r="21" spans="1:7" x14ac:dyDescent="0.25">
      <c r="A21" t="s">
        <v>11</v>
      </c>
      <c r="C21" s="17"/>
      <c r="D21" s="17">
        <v>1.8</v>
      </c>
      <c r="E21" s="8" t="s">
        <v>56</v>
      </c>
      <c r="F21" s="8" t="s">
        <v>56</v>
      </c>
    </row>
    <row r="22" spans="1:7" x14ac:dyDescent="0.25">
      <c r="C22" s="10"/>
      <c r="E22" s="7"/>
      <c r="F22" s="7"/>
    </row>
    <row r="23" spans="1:7" ht="190.5" customHeight="1" x14ac:dyDescent="0.25">
      <c r="A23" s="74" t="s">
        <v>117</v>
      </c>
      <c r="B23" s="74"/>
      <c r="C23" s="74"/>
      <c r="D23" s="74"/>
      <c r="E23" s="74"/>
      <c r="F23" s="74"/>
    </row>
    <row r="25" spans="1:7" x14ac:dyDescent="0.25">
      <c r="A25" s="1" t="s">
        <v>20</v>
      </c>
    </row>
    <row r="26" spans="1:7" x14ac:dyDescent="0.25">
      <c r="A26" s="2" t="s">
        <v>19</v>
      </c>
    </row>
    <row r="28" spans="1:7" x14ac:dyDescent="0.25">
      <c r="A28" s="1" t="s">
        <v>0</v>
      </c>
      <c r="B28" s="7" t="s">
        <v>12</v>
      </c>
      <c r="C28" s="7" t="s">
        <v>33</v>
      </c>
      <c r="D28" s="7" t="s">
        <v>34</v>
      </c>
      <c r="E28" s="7" t="s">
        <v>31</v>
      </c>
      <c r="F28" s="7" t="s">
        <v>32</v>
      </c>
      <c r="G28" s="1"/>
    </row>
    <row r="29" spans="1:7" x14ac:dyDescent="0.25">
      <c r="A29" t="s">
        <v>43</v>
      </c>
      <c r="B29" s="7"/>
      <c r="C29" s="7"/>
      <c r="D29" s="7"/>
      <c r="E29" s="7"/>
      <c r="F29" s="7"/>
      <c r="G29" s="1"/>
    </row>
    <row r="30" spans="1:7" x14ac:dyDescent="0.25">
      <c r="A30" t="s">
        <v>1</v>
      </c>
    </row>
    <row r="31" spans="1:7" x14ac:dyDescent="0.25">
      <c r="A31" t="s">
        <v>2</v>
      </c>
    </row>
    <row r="32" spans="1:7" x14ac:dyDescent="0.25">
      <c r="A32" t="s">
        <v>3</v>
      </c>
    </row>
    <row r="33" spans="1:13" x14ac:dyDescent="0.25">
      <c r="A33" t="s">
        <v>4</v>
      </c>
    </row>
    <row r="34" spans="1:13" x14ac:dyDescent="0.25">
      <c r="A34" t="s">
        <v>5</v>
      </c>
    </row>
    <row r="35" spans="1:13" x14ac:dyDescent="0.25">
      <c r="A35" t="s">
        <v>6</v>
      </c>
    </row>
    <row r="36" spans="1:13" x14ac:dyDescent="0.25">
      <c r="A36" t="s">
        <v>7</v>
      </c>
    </row>
    <row r="37" spans="1:13" x14ac:dyDescent="0.25">
      <c r="A37" t="s">
        <v>8</v>
      </c>
    </row>
    <row r="38" spans="1:13" x14ac:dyDescent="0.25">
      <c r="A38" t="s">
        <v>9</v>
      </c>
    </row>
    <row r="39" spans="1:13" x14ac:dyDescent="0.25">
      <c r="A39" t="s">
        <v>10</v>
      </c>
    </row>
    <row r="40" spans="1:13" x14ac:dyDescent="0.25">
      <c r="A40" t="s">
        <v>11</v>
      </c>
    </row>
    <row r="42" spans="1:13" x14ac:dyDescent="0.25">
      <c r="A42" s="1"/>
    </row>
    <row r="43" spans="1:13" x14ac:dyDescent="0.25">
      <c r="A43" s="73"/>
      <c r="B43" s="73"/>
      <c r="C43" s="73"/>
      <c r="D43" s="73"/>
      <c r="E43" s="73"/>
      <c r="F43" s="73"/>
      <c r="G43" s="73"/>
      <c r="H43" s="73"/>
      <c r="I43" s="73"/>
      <c r="J43" s="73"/>
      <c r="K43" s="73"/>
      <c r="L43" s="73"/>
      <c r="M43" s="73"/>
    </row>
    <row r="44" spans="1:13" x14ac:dyDescent="0.25">
      <c r="A44" s="3"/>
      <c r="B44" s="9"/>
      <c r="C44" s="9"/>
      <c r="D44" s="9"/>
      <c r="E44" s="9"/>
      <c r="F44" s="9"/>
      <c r="G44" s="3"/>
      <c r="H44" s="3"/>
      <c r="I44" s="3"/>
      <c r="J44" s="3"/>
      <c r="K44" s="3"/>
      <c r="L44" s="3"/>
      <c r="M44" s="3"/>
    </row>
    <row r="50" spans="1:13" x14ac:dyDescent="0.25">
      <c r="A50" s="1"/>
    </row>
    <row r="51" spans="1:13" x14ac:dyDescent="0.25">
      <c r="A51" s="73"/>
      <c r="B51" s="73"/>
      <c r="C51" s="73"/>
      <c r="D51" s="73"/>
      <c r="E51" s="73"/>
      <c r="F51" s="73"/>
      <c r="G51" s="73"/>
      <c r="H51" s="73"/>
      <c r="I51" s="73"/>
      <c r="J51" s="73"/>
      <c r="K51" s="73"/>
      <c r="L51" s="73"/>
      <c r="M51" s="73"/>
    </row>
    <row r="52" spans="1:13" x14ac:dyDescent="0.25">
      <c r="A52" s="3"/>
      <c r="B52" s="9"/>
      <c r="C52" s="9"/>
      <c r="D52" s="9"/>
      <c r="E52" s="9"/>
      <c r="F52" s="9"/>
      <c r="G52" s="3"/>
      <c r="H52" s="3"/>
      <c r="I52" s="3"/>
      <c r="J52" s="3"/>
      <c r="K52" s="3"/>
      <c r="L52" s="3"/>
      <c r="M52" s="3"/>
    </row>
    <row r="53" spans="1:13" x14ac:dyDescent="0.25">
      <c r="A53" s="1"/>
      <c r="B53" s="7"/>
      <c r="C53" s="7"/>
      <c r="D53" s="7"/>
      <c r="E53" s="7"/>
    </row>
  </sheetData>
  <mergeCells count="4">
    <mergeCell ref="A43:M43"/>
    <mergeCell ref="A51:M51"/>
    <mergeCell ref="A4:F4"/>
    <mergeCell ref="A23:F23"/>
  </mergeCells>
  <pageMargins left="0.7" right="0.7" top="0.75" bottom="0.75" header="0.3" footer="0.3"/>
  <pageSetup orientation="portrait" verticalDpi="300" r:id="rId1"/>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958A28-9DB4-4882-9772-55575A19CF4D}">
  <dimension ref="A1:M49"/>
  <sheetViews>
    <sheetView tabSelected="1" workbookViewId="0">
      <selection activeCell="B8" sqref="B8"/>
    </sheetView>
  </sheetViews>
  <sheetFormatPr defaultRowHeight="15" x14ac:dyDescent="0.25"/>
  <cols>
    <col min="1" max="1" width="15.5703125" customWidth="1"/>
    <col min="2" max="2" width="24.85546875" style="8" customWidth="1"/>
    <col min="3" max="3" width="19.28515625" style="8" customWidth="1"/>
    <col min="4" max="4" width="18.140625" style="8" customWidth="1"/>
    <col min="5" max="5" width="30.5703125" style="8" customWidth="1"/>
    <col min="6" max="6" width="29.28515625" style="8" customWidth="1"/>
    <col min="7" max="7" width="14.5703125" bestFit="1" customWidth="1"/>
  </cols>
  <sheetData>
    <row r="1" spans="1:7" x14ac:dyDescent="0.25">
      <c r="A1" s="1" t="s">
        <v>51</v>
      </c>
    </row>
    <row r="2" spans="1:7" x14ac:dyDescent="0.25">
      <c r="A2" s="2" t="s">
        <v>44</v>
      </c>
    </row>
    <row r="4" spans="1:7" x14ac:dyDescent="0.25">
      <c r="A4" s="1" t="s">
        <v>28</v>
      </c>
    </row>
    <row r="5" spans="1:7" x14ac:dyDescent="0.25">
      <c r="A5" s="2" t="s">
        <v>19</v>
      </c>
    </row>
    <row r="7" spans="1:7" x14ac:dyDescent="0.25">
      <c r="A7" s="1" t="s">
        <v>0</v>
      </c>
      <c r="B7" s="7" t="s">
        <v>12</v>
      </c>
      <c r="C7" s="7" t="s">
        <v>33</v>
      </c>
      <c r="D7" s="7" t="s">
        <v>34</v>
      </c>
      <c r="E7" s="7" t="s">
        <v>31</v>
      </c>
      <c r="F7" s="7" t="s">
        <v>32</v>
      </c>
      <c r="G7" s="1"/>
    </row>
    <row r="8" spans="1:7" x14ac:dyDescent="0.25">
      <c r="A8" t="s">
        <v>43</v>
      </c>
      <c r="B8" s="7"/>
      <c r="C8" s="7"/>
      <c r="D8" s="7"/>
      <c r="E8" s="7"/>
      <c r="F8" s="7"/>
      <c r="G8" s="1"/>
    </row>
    <row r="9" spans="1:7" x14ac:dyDescent="0.25">
      <c r="A9" t="s">
        <v>1</v>
      </c>
    </row>
    <row r="10" spans="1:7" x14ac:dyDescent="0.25">
      <c r="A10" t="s">
        <v>2</v>
      </c>
    </row>
    <row r="11" spans="1:7" x14ac:dyDescent="0.25">
      <c r="A11" t="s">
        <v>3</v>
      </c>
    </row>
    <row r="12" spans="1:7" x14ac:dyDescent="0.25">
      <c r="A12" t="s">
        <v>4</v>
      </c>
    </row>
    <row r="13" spans="1:7" x14ac:dyDescent="0.25">
      <c r="A13" t="s">
        <v>5</v>
      </c>
    </row>
    <row r="14" spans="1:7" x14ac:dyDescent="0.25">
      <c r="A14" t="s">
        <v>6</v>
      </c>
    </row>
    <row r="15" spans="1:7" x14ac:dyDescent="0.25">
      <c r="A15" t="s">
        <v>7</v>
      </c>
    </row>
    <row r="16" spans="1:7" x14ac:dyDescent="0.25">
      <c r="A16" t="s">
        <v>8</v>
      </c>
    </row>
    <row r="17" spans="1:7" x14ac:dyDescent="0.25">
      <c r="A17" t="s">
        <v>9</v>
      </c>
    </row>
    <row r="18" spans="1:7" x14ac:dyDescent="0.25">
      <c r="A18" t="s">
        <v>10</v>
      </c>
    </row>
    <row r="19" spans="1:7" x14ac:dyDescent="0.25">
      <c r="A19" t="s">
        <v>11</v>
      </c>
    </row>
    <row r="21" spans="1:7" x14ac:dyDescent="0.25">
      <c r="A21" s="1" t="s">
        <v>20</v>
      </c>
    </row>
    <row r="22" spans="1:7" x14ac:dyDescent="0.25">
      <c r="A22" s="2" t="s">
        <v>19</v>
      </c>
    </row>
    <row r="24" spans="1:7" x14ac:dyDescent="0.25">
      <c r="A24" s="1" t="s">
        <v>0</v>
      </c>
      <c r="B24" s="7" t="s">
        <v>12</v>
      </c>
      <c r="C24" s="7" t="s">
        <v>33</v>
      </c>
      <c r="D24" s="7" t="s">
        <v>34</v>
      </c>
      <c r="E24" s="7" t="s">
        <v>31</v>
      </c>
      <c r="F24" s="7" t="s">
        <v>32</v>
      </c>
      <c r="G24" s="1"/>
    </row>
    <row r="25" spans="1:7" x14ac:dyDescent="0.25">
      <c r="A25" t="s">
        <v>43</v>
      </c>
      <c r="B25" s="7"/>
      <c r="C25" s="7"/>
      <c r="D25" s="7"/>
      <c r="E25" s="7"/>
      <c r="F25" s="7"/>
      <c r="G25" s="1"/>
    </row>
    <row r="26" spans="1:7" x14ac:dyDescent="0.25">
      <c r="A26" t="s">
        <v>1</v>
      </c>
    </row>
    <row r="27" spans="1:7" x14ac:dyDescent="0.25">
      <c r="A27" t="s">
        <v>2</v>
      </c>
    </row>
    <row r="28" spans="1:7" x14ac:dyDescent="0.25">
      <c r="A28" t="s">
        <v>3</v>
      </c>
    </row>
    <row r="29" spans="1:7" x14ac:dyDescent="0.25">
      <c r="A29" t="s">
        <v>4</v>
      </c>
    </row>
    <row r="30" spans="1:7" x14ac:dyDescent="0.25">
      <c r="A30" t="s">
        <v>5</v>
      </c>
    </row>
    <row r="31" spans="1:7" x14ac:dyDescent="0.25">
      <c r="A31" t="s">
        <v>6</v>
      </c>
    </row>
    <row r="32" spans="1:7" x14ac:dyDescent="0.25">
      <c r="A32" t="s">
        <v>7</v>
      </c>
    </row>
    <row r="33" spans="1:13" x14ac:dyDescent="0.25">
      <c r="A33" t="s">
        <v>8</v>
      </c>
    </row>
    <row r="34" spans="1:13" x14ac:dyDescent="0.25">
      <c r="A34" t="s">
        <v>9</v>
      </c>
    </row>
    <row r="35" spans="1:13" x14ac:dyDescent="0.25">
      <c r="A35" t="s">
        <v>10</v>
      </c>
    </row>
    <row r="36" spans="1:13" x14ac:dyDescent="0.25">
      <c r="A36" t="s">
        <v>11</v>
      </c>
    </row>
    <row r="38" spans="1:13" x14ac:dyDescent="0.25">
      <c r="A38" s="1"/>
    </row>
    <row r="39" spans="1:13" x14ac:dyDescent="0.25">
      <c r="A39" s="73"/>
      <c r="B39" s="73"/>
      <c r="C39" s="73"/>
      <c r="D39" s="73"/>
      <c r="E39" s="73"/>
      <c r="F39" s="73"/>
      <c r="G39" s="73"/>
      <c r="H39" s="73"/>
      <c r="I39" s="73"/>
      <c r="J39" s="73"/>
      <c r="K39" s="73"/>
      <c r="L39" s="73"/>
      <c r="M39" s="73"/>
    </row>
    <row r="40" spans="1:13" x14ac:dyDescent="0.25">
      <c r="A40" s="3"/>
      <c r="B40" s="9"/>
      <c r="C40" s="9"/>
      <c r="D40" s="9"/>
      <c r="E40" s="9"/>
      <c r="F40" s="9"/>
      <c r="G40" s="3"/>
      <c r="H40" s="3"/>
      <c r="I40" s="3"/>
      <c r="J40" s="3"/>
      <c r="K40" s="3"/>
      <c r="L40" s="3"/>
      <c r="M40" s="3"/>
    </row>
    <row r="46" spans="1:13" x14ac:dyDescent="0.25">
      <c r="A46" s="1"/>
    </row>
    <row r="47" spans="1:13" x14ac:dyDescent="0.25">
      <c r="A47" s="73"/>
      <c r="B47" s="73"/>
      <c r="C47" s="73"/>
      <c r="D47" s="73"/>
      <c r="E47" s="73"/>
      <c r="F47" s="73"/>
      <c r="G47" s="73"/>
      <c r="H47" s="73"/>
      <c r="I47" s="73"/>
      <c r="J47" s="73"/>
      <c r="K47" s="73"/>
      <c r="L47" s="73"/>
      <c r="M47" s="73"/>
    </row>
    <row r="48" spans="1:13" x14ac:dyDescent="0.25">
      <c r="A48" s="3"/>
      <c r="B48" s="9"/>
      <c r="C48" s="9"/>
      <c r="D48" s="9"/>
      <c r="E48" s="9"/>
      <c r="F48" s="9"/>
      <c r="G48" s="3"/>
      <c r="H48" s="3"/>
      <c r="I48" s="3"/>
      <c r="J48" s="3"/>
      <c r="K48" s="3"/>
      <c r="L48" s="3"/>
      <c r="M48" s="3"/>
    </row>
    <row r="49" spans="1:5" x14ac:dyDescent="0.25">
      <c r="A49" s="1"/>
      <c r="B49" s="7"/>
      <c r="C49" s="7"/>
      <c r="D49" s="7"/>
      <c r="E49" s="7"/>
    </row>
  </sheetData>
  <mergeCells count="2">
    <mergeCell ref="A39:M39"/>
    <mergeCell ref="A47:M47"/>
  </mergeCells>
  <pageMargins left="0.7" right="0.7" top="0.75" bottom="0.75" header="0.3" footer="0.3"/>
  <tableParts count="2">
    <tablePart r:id="rId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23"/>
  <sheetViews>
    <sheetView workbookViewId="0">
      <selection activeCell="B31" sqref="B31"/>
    </sheetView>
  </sheetViews>
  <sheetFormatPr defaultColWidth="8.85546875" defaultRowHeight="15" x14ac:dyDescent="0.25"/>
  <cols>
    <col min="1" max="1" width="48.7109375" customWidth="1"/>
    <col min="2" max="2" width="20.85546875" style="8" customWidth="1"/>
    <col min="3" max="3" width="19.28515625" style="8" customWidth="1"/>
    <col min="4" max="4" width="18.140625" style="8" customWidth="1"/>
    <col min="5" max="5" width="30.5703125" style="8" customWidth="1"/>
    <col min="6" max="6" width="29.28515625" style="8" customWidth="1"/>
    <col min="7" max="7" width="14.5703125" bestFit="1" customWidth="1"/>
    <col min="8" max="8" width="8.42578125" bestFit="1" customWidth="1"/>
  </cols>
  <sheetData>
    <row r="1" spans="1:7" x14ac:dyDescent="0.25">
      <c r="A1" s="1" t="s">
        <v>39</v>
      </c>
    </row>
    <row r="2" spans="1:7" ht="43.15" customHeight="1" x14ac:dyDescent="0.25">
      <c r="A2" s="78" t="s">
        <v>46</v>
      </c>
      <c r="B2" s="78"/>
      <c r="C2" s="78"/>
      <c r="D2" s="78"/>
      <c r="E2" s="78"/>
      <c r="F2" s="78"/>
      <c r="G2" s="16"/>
    </row>
    <row r="3" spans="1:7" x14ac:dyDescent="0.25">
      <c r="A3" s="2"/>
    </row>
    <row r="5" spans="1:7" x14ac:dyDescent="0.25">
      <c r="A5" s="1" t="s">
        <v>28</v>
      </c>
    </row>
    <row r="6" spans="1:7" x14ac:dyDescent="0.25">
      <c r="A6" s="2" t="s">
        <v>19</v>
      </c>
    </row>
    <row r="8" spans="1:7" x14ac:dyDescent="0.25">
      <c r="A8" s="79" t="s">
        <v>78</v>
      </c>
      <c r="B8" s="79"/>
      <c r="C8" s="79"/>
      <c r="D8" s="79"/>
      <c r="E8" s="79"/>
      <c r="F8" s="79"/>
    </row>
    <row r="9" spans="1:7" ht="54.75" customHeight="1" x14ac:dyDescent="0.25">
      <c r="A9" s="74" t="s">
        <v>58</v>
      </c>
      <c r="B9" s="74"/>
      <c r="C9" s="74"/>
      <c r="D9" s="74"/>
      <c r="E9" s="74"/>
      <c r="F9" s="74"/>
    </row>
    <row r="10" spans="1:7" x14ac:dyDescent="0.25">
      <c r="A10" s="1" t="s">
        <v>0</v>
      </c>
      <c r="B10" s="7" t="s">
        <v>12</v>
      </c>
      <c r="C10" s="7" t="s">
        <v>33</v>
      </c>
      <c r="D10" s="7" t="s">
        <v>60</v>
      </c>
      <c r="E10" s="7" t="s">
        <v>31</v>
      </c>
      <c r="F10" s="7" t="s">
        <v>32</v>
      </c>
      <c r="G10" s="1"/>
    </row>
    <row r="11" spans="1:7" x14ac:dyDescent="0.25">
      <c r="A11" t="s">
        <v>43</v>
      </c>
      <c r="B11" s="7"/>
      <c r="C11" s="7"/>
      <c r="D11" s="7"/>
      <c r="E11" s="7"/>
      <c r="F11" s="7"/>
      <c r="G11" s="1"/>
    </row>
    <row r="12" spans="1:7" x14ac:dyDescent="0.25">
      <c r="A12" t="s">
        <v>1</v>
      </c>
    </row>
    <row r="13" spans="1:7" x14ac:dyDescent="0.25">
      <c r="A13" t="s">
        <v>2</v>
      </c>
    </row>
    <row r="14" spans="1:7" x14ac:dyDescent="0.25">
      <c r="A14" t="s">
        <v>3</v>
      </c>
    </row>
    <row r="15" spans="1:7" x14ac:dyDescent="0.25">
      <c r="A15" t="s">
        <v>4</v>
      </c>
    </row>
    <row r="16" spans="1:7" x14ac:dyDescent="0.25">
      <c r="A16" t="s">
        <v>5</v>
      </c>
    </row>
    <row r="17" spans="1:6" x14ac:dyDescent="0.25">
      <c r="A17" t="s">
        <v>6</v>
      </c>
    </row>
    <row r="18" spans="1:6" x14ac:dyDescent="0.25">
      <c r="A18" t="s">
        <v>7</v>
      </c>
    </row>
    <row r="19" spans="1:6" x14ac:dyDescent="0.25">
      <c r="A19" t="s">
        <v>8</v>
      </c>
    </row>
    <row r="20" spans="1:6" x14ac:dyDescent="0.25">
      <c r="A20" s="19" t="s">
        <v>61</v>
      </c>
      <c r="B20" s="20"/>
      <c r="C20" s="20"/>
      <c r="D20" s="20">
        <v>195843.9</v>
      </c>
      <c r="E20" s="21" t="s">
        <v>56</v>
      </c>
      <c r="F20" s="21" t="s">
        <v>56</v>
      </c>
    </row>
    <row r="21" spans="1:6" x14ac:dyDescent="0.25">
      <c r="A21" t="s">
        <v>10</v>
      </c>
      <c r="D21" s="8" t="s">
        <v>62</v>
      </c>
    </row>
    <row r="22" spans="1:6" x14ac:dyDescent="0.25">
      <c r="A22" t="s">
        <v>11</v>
      </c>
    </row>
    <row r="24" spans="1:6" ht="43.5" customHeight="1" x14ac:dyDescent="0.25">
      <c r="A24" s="74" t="s">
        <v>74</v>
      </c>
      <c r="B24" s="74"/>
      <c r="C24" s="74"/>
      <c r="D24" s="74"/>
      <c r="E24" s="74"/>
      <c r="F24" s="74"/>
    </row>
    <row r="27" spans="1:6" x14ac:dyDescent="0.25">
      <c r="A27" s="79" t="s">
        <v>77</v>
      </c>
      <c r="B27" s="79"/>
      <c r="C27" s="79"/>
      <c r="D27" s="79"/>
      <c r="E27" s="79"/>
      <c r="F27" s="79"/>
    </row>
    <row r="28" spans="1:6" ht="59.25" customHeight="1" x14ac:dyDescent="0.25">
      <c r="A28" s="74" t="s">
        <v>58</v>
      </c>
      <c r="B28" s="74"/>
      <c r="C28" s="74"/>
      <c r="D28" s="74"/>
      <c r="E28" s="74"/>
      <c r="F28" s="74"/>
    </row>
    <row r="29" spans="1:6" x14ac:dyDescent="0.25">
      <c r="A29" s="1" t="s">
        <v>0</v>
      </c>
      <c r="B29" s="7" t="s">
        <v>12</v>
      </c>
      <c r="C29" s="7" t="s">
        <v>33</v>
      </c>
      <c r="D29" s="7" t="s">
        <v>60</v>
      </c>
      <c r="E29" s="7" t="s">
        <v>31</v>
      </c>
      <c r="F29" s="7" t="s">
        <v>32</v>
      </c>
    </row>
    <row r="30" spans="1:6" x14ac:dyDescent="0.25">
      <c r="A30" s="46">
        <v>1000</v>
      </c>
      <c r="B30" s="7">
        <v>18000</v>
      </c>
      <c r="C30" s="7"/>
      <c r="D30" s="7">
        <v>14960</v>
      </c>
      <c r="E30" s="7"/>
      <c r="F30" s="7"/>
    </row>
    <row r="31" spans="1:6" x14ac:dyDescent="0.25">
      <c r="A31" t="s">
        <v>1</v>
      </c>
      <c r="D31" s="8">
        <v>6.51</v>
      </c>
    </row>
    <row r="32" spans="1:6" x14ac:dyDescent="0.25">
      <c r="A32" t="s">
        <v>75</v>
      </c>
      <c r="D32" s="8">
        <v>5.41</v>
      </c>
    </row>
    <row r="33" spans="1:6" x14ac:dyDescent="0.25">
      <c r="A33" t="s">
        <v>76</v>
      </c>
      <c r="D33" s="8">
        <v>4.3600000000000003</v>
      </c>
    </row>
    <row r="35" spans="1:6" ht="59.25" customHeight="1" x14ac:dyDescent="0.25">
      <c r="A35" s="74" t="s">
        <v>79</v>
      </c>
      <c r="B35" s="74"/>
      <c r="C35" s="74"/>
      <c r="D35" s="74"/>
      <c r="E35" s="74"/>
      <c r="F35" s="74"/>
    </row>
    <row r="36" spans="1:6" ht="18" customHeight="1" x14ac:dyDescent="0.25"/>
    <row r="37" spans="1:6" ht="16.5" customHeight="1" x14ac:dyDescent="0.25">
      <c r="A37" s="18"/>
      <c r="B37" s="18"/>
      <c r="C37" s="18"/>
      <c r="D37" s="18"/>
      <c r="E37" s="18"/>
      <c r="F37" s="18"/>
    </row>
    <row r="38" spans="1:6" ht="16.5" customHeight="1" x14ac:dyDescent="0.25">
      <c r="A38" s="77" t="s">
        <v>103</v>
      </c>
      <c r="B38" s="77"/>
      <c r="C38" s="77"/>
      <c r="D38" s="77"/>
      <c r="E38" s="77"/>
      <c r="F38" s="77"/>
    </row>
    <row r="39" spans="1:6" ht="17.25" customHeight="1" x14ac:dyDescent="0.25"/>
    <row r="40" spans="1:6" ht="55.5" customHeight="1" x14ac:dyDescent="0.25">
      <c r="A40" s="74" t="s">
        <v>63</v>
      </c>
      <c r="B40" s="74"/>
      <c r="C40" s="74"/>
      <c r="D40" s="74"/>
      <c r="E40" s="74"/>
      <c r="F40" s="74"/>
    </row>
    <row r="41" spans="1:6" x14ac:dyDescent="0.25">
      <c r="A41" s="1" t="s">
        <v>0</v>
      </c>
      <c r="B41" s="7" t="s">
        <v>12</v>
      </c>
      <c r="C41" s="7" t="s">
        <v>33</v>
      </c>
      <c r="D41" s="7" t="s">
        <v>34</v>
      </c>
      <c r="E41" s="7" t="s">
        <v>31</v>
      </c>
      <c r="F41" s="7" t="s">
        <v>32</v>
      </c>
    </row>
    <row r="42" spans="1:6" ht="18" customHeight="1" x14ac:dyDescent="0.25">
      <c r="A42" t="s">
        <v>43</v>
      </c>
      <c r="B42" s="7">
        <v>35000</v>
      </c>
      <c r="C42" s="7"/>
      <c r="D42" s="7"/>
      <c r="E42" s="7"/>
      <c r="F42" s="7"/>
    </row>
    <row r="43" spans="1:6" x14ac:dyDescent="0.25">
      <c r="A43" t="s">
        <v>1</v>
      </c>
    </row>
    <row r="44" spans="1:6" x14ac:dyDescent="0.25">
      <c r="A44" t="s">
        <v>2</v>
      </c>
    </row>
    <row r="45" spans="1:6" x14ac:dyDescent="0.25">
      <c r="A45" t="s">
        <v>3</v>
      </c>
    </row>
    <row r="46" spans="1:6" x14ac:dyDescent="0.25">
      <c r="A46" t="s">
        <v>4</v>
      </c>
    </row>
    <row r="47" spans="1:6" x14ac:dyDescent="0.25">
      <c r="A47" t="s">
        <v>5</v>
      </c>
    </row>
    <row r="48" spans="1:6" x14ac:dyDescent="0.25">
      <c r="A48" s="19" t="s">
        <v>6</v>
      </c>
      <c r="B48" s="20"/>
      <c r="C48" s="20"/>
      <c r="D48" s="20">
        <v>95487</v>
      </c>
      <c r="E48" s="21" t="s">
        <v>56</v>
      </c>
      <c r="F48" s="21" t="s">
        <v>56</v>
      </c>
    </row>
    <row r="49" spans="1:6" x14ac:dyDescent="0.25">
      <c r="A49" t="s">
        <v>7</v>
      </c>
      <c r="E49" s="17"/>
      <c r="F49" s="17"/>
    </row>
    <row r="50" spans="1:6" x14ac:dyDescent="0.25">
      <c r="A50" t="s">
        <v>8</v>
      </c>
      <c r="E50" s="17"/>
      <c r="F50" s="17"/>
    </row>
    <row r="51" spans="1:6" x14ac:dyDescent="0.25">
      <c r="A51" t="s">
        <v>9</v>
      </c>
      <c r="E51" s="17"/>
      <c r="F51" s="17"/>
    </row>
    <row r="52" spans="1:6" x14ac:dyDescent="0.25">
      <c r="A52" t="s">
        <v>10</v>
      </c>
      <c r="E52" s="17"/>
      <c r="F52" s="17"/>
    </row>
    <row r="53" spans="1:6" x14ac:dyDescent="0.25">
      <c r="A53" t="s">
        <v>11</v>
      </c>
    </row>
    <row r="54" spans="1:6" x14ac:dyDescent="0.25">
      <c r="A54" s="74" t="s">
        <v>65</v>
      </c>
      <c r="B54" s="76"/>
      <c r="C54" s="76"/>
      <c r="D54" s="76"/>
      <c r="E54" s="76"/>
      <c r="F54" s="76"/>
    </row>
    <row r="56" spans="1:6" x14ac:dyDescent="0.25">
      <c r="A56" s="77" t="s">
        <v>158</v>
      </c>
      <c r="B56" s="77"/>
      <c r="C56" s="77"/>
      <c r="D56" s="77"/>
      <c r="E56" s="77"/>
      <c r="F56" s="77"/>
    </row>
    <row r="57" spans="1:6" ht="15.75" thickBot="1" x14ac:dyDescent="0.3">
      <c r="A57" s="74" t="s">
        <v>63</v>
      </c>
      <c r="B57" s="74"/>
      <c r="C57" s="74"/>
      <c r="D57" s="74"/>
      <c r="E57" s="74"/>
      <c r="F57" s="74"/>
    </row>
    <row r="58" spans="1:6" ht="15.75" thickBot="1" x14ac:dyDescent="0.3">
      <c r="A58" s="60" t="s">
        <v>131</v>
      </c>
      <c r="B58" s="65" t="s">
        <v>159</v>
      </c>
      <c r="C58" s="50" t="s">
        <v>132</v>
      </c>
      <c r="D58" s="62" t="s">
        <v>133</v>
      </c>
      <c r="E58" s="63" t="s">
        <v>160</v>
      </c>
      <c r="F58" s="61" t="s">
        <v>161</v>
      </c>
    </row>
    <row r="59" spans="1:6" x14ac:dyDescent="0.25">
      <c r="A59" s="51" t="s">
        <v>134</v>
      </c>
      <c r="B59" s="52" t="s">
        <v>135</v>
      </c>
      <c r="C59" s="53">
        <v>7200</v>
      </c>
      <c r="D59" s="52" t="s">
        <v>136</v>
      </c>
      <c r="E59" s="49"/>
      <c r="F59" s="64"/>
    </row>
    <row r="60" spans="1:6" x14ac:dyDescent="0.25">
      <c r="A60" s="54" t="s">
        <v>137</v>
      </c>
      <c r="B60" s="55" t="s">
        <v>138</v>
      </c>
      <c r="C60" s="53">
        <v>14400</v>
      </c>
      <c r="D60" s="56" t="s">
        <v>139</v>
      </c>
      <c r="E60" s="49"/>
      <c r="F60" s="64"/>
    </row>
    <row r="61" spans="1:6" x14ac:dyDescent="0.25">
      <c r="A61" s="51" t="s">
        <v>140</v>
      </c>
      <c r="B61" s="52" t="s">
        <v>141</v>
      </c>
      <c r="C61" s="53">
        <v>20700</v>
      </c>
      <c r="D61" s="57" t="s">
        <v>142</v>
      </c>
      <c r="E61" s="49"/>
      <c r="F61" s="64"/>
    </row>
    <row r="62" spans="1:6" x14ac:dyDescent="0.25">
      <c r="A62" s="54" t="s">
        <v>143</v>
      </c>
      <c r="B62" s="55" t="s">
        <v>144</v>
      </c>
      <c r="C62" s="53">
        <v>25200</v>
      </c>
      <c r="D62" s="56" t="s">
        <v>145</v>
      </c>
      <c r="E62" s="49"/>
      <c r="F62" s="64"/>
    </row>
    <row r="63" spans="1:6" x14ac:dyDescent="0.25">
      <c r="A63" s="51" t="s">
        <v>146</v>
      </c>
      <c r="B63" s="52" t="s">
        <v>147</v>
      </c>
      <c r="C63" s="53">
        <v>29700</v>
      </c>
      <c r="D63" s="58" t="s">
        <v>148</v>
      </c>
      <c r="E63" s="49"/>
      <c r="F63" s="64"/>
    </row>
    <row r="64" spans="1:6" x14ac:dyDescent="0.25">
      <c r="A64" s="54" t="s">
        <v>149</v>
      </c>
      <c r="B64" s="55" t="s">
        <v>150</v>
      </c>
      <c r="C64" s="53">
        <v>34200</v>
      </c>
      <c r="D64" s="56" t="s">
        <v>151</v>
      </c>
      <c r="E64" s="49"/>
      <c r="F64" s="64"/>
    </row>
    <row r="65" spans="1:6" x14ac:dyDescent="0.25">
      <c r="A65" s="51" t="s">
        <v>152</v>
      </c>
      <c r="B65" s="52" t="s">
        <v>153</v>
      </c>
      <c r="C65" s="53">
        <v>38700</v>
      </c>
      <c r="D65" s="58" t="s">
        <v>154</v>
      </c>
      <c r="E65" s="49"/>
      <c r="F65" s="64"/>
    </row>
    <row r="66" spans="1:6" x14ac:dyDescent="0.25">
      <c r="A66" s="54" t="s">
        <v>155</v>
      </c>
      <c r="B66" s="55" t="s">
        <v>156</v>
      </c>
      <c r="C66" s="59" t="s">
        <v>59</v>
      </c>
      <c r="D66" s="56" t="s">
        <v>157</v>
      </c>
      <c r="E66" s="49"/>
      <c r="F66" s="64"/>
    </row>
    <row r="69" spans="1:6" x14ac:dyDescent="0.25">
      <c r="A69" s="22" t="s">
        <v>64</v>
      </c>
      <c r="B69" s="75"/>
      <c r="C69" s="75"/>
      <c r="D69" s="75"/>
      <c r="E69" s="75"/>
      <c r="F69" s="75"/>
    </row>
    <row r="70" spans="1:6" x14ac:dyDescent="0.25">
      <c r="A70" s="74" t="s">
        <v>80</v>
      </c>
      <c r="B70" s="74"/>
      <c r="C70" s="74"/>
      <c r="D70" s="74"/>
      <c r="E70" s="74"/>
      <c r="F70" s="74"/>
    </row>
    <row r="71" spans="1:6" x14ac:dyDescent="0.25">
      <c r="A71" s="1" t="s">
        <v>0</v>
      </c>
      <c r="B71" s="7" t="s">
        <v>12</v>
      </c>
      <c r="C71" s="7" t="s">
        <v>33</v>
      </c>
      <c r="D71" s="7" t="s">
        <v>81</v>
      </c>
      <c r="E71" s="7" t="s">
        <v>31</v>
      </c>
      <c r="F71" s="7" t="s">
        <v>32</v>
      </c>
    </row>
    <row r="72" spans="1:6" x14ac:dyDescent="0.25">
      <c r="A72" t="s">
        <v>73</v>
      </c>
      <c r="B72" s="8">
        <v>5000</v>
      </c>
      <c r="D72" s="17">
        <v>7011</v>
      </c>
      <c r="F72" s="17" t="s">
        <v>56</v>
      </c>
    </row>
    <row r="73" spans="1:6" x14ac:dyDescent="0.25">
      <c r="A73" t="s">
        <v>72</v>
      </c>
      <c r="D73" s="17">
        <v>9918</v>
      </c>
      <c r="F73" s="17" t="s">
        <v>56</v>
      </c>
    </row>
    <row r="74" spans="1:6" x14ac:dyDescent="0.25">
      <c r="A74" t="s">
        <v>71</v>
      </c>
      <c r="D74" s="17">
        <v>15390</v>
      </c>
      <c r="F74" s="17" t="s">
        <v>56</v>
      </c>
    </row>
    <row r="75" spans="1:6" ht="14.25" customHeight="1" x14ac:dyDescent="0.25">
      <c r="A75" t="s">
        <v>70</v>
      </c>
      <c r="D75" s="17">
        <v>18724.5</v>
      </c>
      <c r="E75" s="17"/>
      <c r="F75" s="17" t="s">
        <v>56</v>
      </c>
    </row>
    <row r="76" spans="1:6" x14ac:dyDescent="0.25">
      <c r="A76" t="s">
        <v>69</v>
      </c>
      <c r="D76" s="17">
        <v>23085</v>
      </c>
      <c r="E76" s="17"/>
      <c r="F76" s="17" t="s">
        <v>56</v>
      </c>
    </row>
    <row r="77" spans="1:6" x14ac:dyDescent="0.25">
      <c r="A77" t="s">
        <v>66</v>
      </c>
      <c r="D77" s="17">
        <v>26932.5</v>
      </c>
      <c r="E77" s="17"/>
      <c r="F77" s="17" t="s">
        <v>56</v>
      </c>
    </row>
    <row r="78" spans="1:6" x14ac:dyDescent="0.25">
      <c r="A78" s="19" t="s">
        <v>9</v>
      </c>
      <c r="B78" s="20"/>
      <c r="C78" s="20"/>
      <c r="D78" s="21">
        <v>30309</v>
      </c>
      <c r="E78" s="21"/>
      <c r="F78" s="21" t="s">
        <v>56</v>
      </c>
    </row>
    <row r="79" spans="1:6" x14ac:dyDescent="0.25">
      <c r="A79" t="s">
        <v>67</v>
      </c>
      <c r="D79" s="17">
        <v>33915</v>
      </c>
      <c r="E79" s="17"/>
      <c r="F79" s="17" t="s">
        <v>56</v>
      </c>
    </row>
    <row r="80" spans="1:6" x14ac:dyDescent="0.25">
      <c r="A80" t="s">
        <v>68</v>
      </c>
      <c r="D80" s="17" t="s">
        <v>59</v>
      </c>
      <c r="F80" s="17" t="s">
        <v>56</v>
      </c>
    </row>
    <row r="82" spans="1:6" x14ac:dyDescent="0.25">
      <c r="A82" s="74" t="s">
        <v>82</v>
      </c>
      <c r="B82" s="76"/>
      <c r="C82" s="76"/>
      <c r="D82" s="76"/>
      <c r="E82" s="76"/>
      <c r="F82" s="76"/>
    </row>
    <row r="85" spans="1:6" x14ac:dyDescent="0.25">
      <c r="A85" s="36" t="s">
        <v>96</v>
      </c>
      <c r="B85" s="37"/>
      <c r="C85" s="37"/>
      <c r="D85" s="37"/>
      <c r="E85" s="37"/>
      <c r="F85" s="37"/>
    </row>
    <row r="86" spans="1:6" x14ac:dyDescent="0.25">
      <c r="A86" s="74" t="s">
        <v>97</v>
      </c>
      <c r="B86" s="74"/>
      <c r="C86" s="74"/>
      <c r="D86" s="74"/>
      <c r="E86" s="74"/>
      <c r="F86" s="74"/>
    </row>
    <row r="87" spans="1:6" x14ac:dyDescent="0.25">
      <c r="A87" s="34" t="s">
        <v>0</v>
      </c>
      <c r="B87" s="35" t="s">
        <v>83</v>
      </c>
      <c r="C87" s="35" t="s">
        <v>34</v>
      </c>
      <c r="D87" s="35" t="s">
        <v>84</v>
      </c>
      <c r="E87" s="35" t="s">
        <v>12</v>
      </c>
      <c r="F87" s="35" t="s">
        <v>85</v>
      </c>
    </row>
    <row r="88" spans="1:6" x14ac:dyDescent="0.25">
      <c r="A88" s="24" t="s">
        <v>86</v>
      </c>
      <c r="B88" s="66">
        <v>9</v>
      </c>
      <c r="C88" s="26">
        <f>B88*500</f>
        <v>4500</v>
      </c>
      <c r="D88" s="25">
        <v>18500</v>
      </c>
      <c r="E88" s="27">
        <v>15000</v>
      </c>
      <c r="F88" s="27">
        <f>SUM(C88:E88)</f>
        <v>38000</v>
      </c>
    </row>
    <row r="89" spans="1:6" x14ac:dyDescent="0.25">
      <c r="A89" s="29" t="s">
        <v>87</v>
      </c>
      <c r="B89" s="67">
        <v>9</v>
      </c>
      <c r="C89" s="30">
        <f>B89*1000</f>
        <v>9000</v>
      </c>
      <c r="D89" s="31">
        <v>18500</v>
      </c>
      <c r="E89" s="31">
        <v>15000</v>
      </c>
      <c r="F89" s="32">
        <f t="shared" ref="F89:F97" si="0">SUM(C89:E89)</f>
        <v>42500</v>
      </c>
    </row>
    <row r="90" spans="1:6" ht="14.25" customHeight="1" x14ac:dyDescent="0.25">
      <c r="A90" s="24" t="s">
        <v>88</v>
      </c>
      <c r="B90" s="66">
        <v>7</v>
      </c>
      <c r="C90" s="26">
        <f>B90*2500</f>
        <v>17500</v>
      </c>
      <c r="D90" s="25">
        <v>21500</v>
      </c>
      <c r="E90" s="25">
        <v>18500</v>
      </c>
      <c r="F90" s="27">
        <f t="shared" si="0"/>
        <v>57500</v>
      </c>
    </row>
    <row r="91" spans="1:6" x14ac:dyDescent="0.25">
      <c r="A91" s="29" t="s">
        <v>89</v>
      </c>
      <c r="B91" s="68">
        <v>6.25</v>
      </c>
      <c r="C91" s="30">
        <f>B91*5000</f>
        <v>31250</v>
      </c>
      <c r="D91" s="31">
        <v>24500</v>
      </c>
      <c r="E91" s="31">
        <v>22000</v>
      </c>
      <c r="F91" s="32">
        <f t="shared" si="0"/>
        <v>77750</v>
      </c>
    </row>
    <row r="92" spans="1:6" x14ac:dyDescent="0.25">
      <c r="A92" s="24" t="s">
        <v>90</v>
      </c>
      <c r="B92" s="66">
        <v>5.5</v>
      </c>
      <c r="C92" s="26">
        <f>B92*7500</f>
        <v>41250</v>
      </c>
      <c r="D92" s="25">
        <v>27500</v>
      </c>
      <c r="E92" s="25">
        <v>25500</v>
      </c>
      <c r="F92" s="27">
        <f t="shared" si="0"/>
        <v>94250</v>
      </c>
    </row>
    <row r="93" spans="1:6" x14ac:dyDescent="0.25">
      <c r="A93" s="29" t="s">
        <v>91</v>
      </c>
      <c r="B93" s="68">
        <v>5</v>
      </c>
      <c r="C93" s="30">
        <f>B93*10000</f>
        <v>50000</v>
      </c>
      <c r="D93" s="31">
        <v>30500</v>
      </c>
      <c r="E93" s="31">
        <v>29000</v>
      </c>
      <c r="F93" s="32">
        <f t="shared" si="0"/>
        <v>109500</v>
      </c>
    </row>
    <row r="94" spans="1:6" x14ac:dyDescent="0.25">
      <c r="A94" s="24" t="s">
        <v>92</v>
      </c>
      <c r="B94" s="66">
        <v>4.75</v>
      </c>
      <c r="C94" s="26">
        <f>B94*15000</f>
        <v>71250</v>
      </c>
      <c r="D94" s="25">
        <v>33500</v>
      </c>
      <c r="E94" s="25">
        <v>32500</v>
      </c>
      <c r="F94" s="27">
        <f t="shared" si="0"/>
        <v>137250</v>
      </c>
    </row>
    <row r="95" spans="1:6" x14ac:dyDescent="0.25">
      <c r="A95" s="29" t="s">
        <v>93</v>
      </c>
      <c r="B95" s="68">
        <v>4.5</v>
      </c>
      <c r="C95" s="30">
        <f>B95*20000</f>
        <v>90000</v>
      </c>
      <c r="D95" s="31">
        <v>36500</v>
      </c>
      <c r="E95" s="31">
        <v>36000</v>
      </c>
      <c r="F95" s="32">
        <f t="shared" si="0"/>
        <v>162500</v>
      </c>
    </row>
    <row r="96" spans="1:6" x14ac:dyDescent="0.25">
      <c r="A96" s="24" t="s">
        <v>94</v>
      </c>
      <c r="B96" s="66">
        <v>4.25</v>
      </c>
      <c r="C96" s="26">
        <f>B96*50000</f>
        <v>212500</v>
      </c>
      <c r="D96" s="25">
        <v>39500</v>
      </c>
      <c r="E96" s="25">
        <v>39500</v>
      </c>
      <c r="F96" s="27">
        <f t="shared" si="0"/>
        <v>291500</v>
      </c>
    </row>
    <row r="97" spans="1:6" x14ac:dyDescent="0.25">
      <c r="A97" s="29" t="s">
        <v>95</v>
      </c>
      <c r="B97" s="68">
        <v>4</v>
      </c>
      <c r="C97" s="30">
        <f>B97*100000</f>
        <v>400000</v>
      </c>
      <c r="D97" s="31">
        <v>45000</v>
      </c>
      <c r="E97" s="31">
        <v>45000</v>
      </c>
      <c r="F97" s="32">
        <f t="shared" si="0"/>
        <v>490000</v>
      </c>
    </row>
    <row r="98" spans="1:6" x14ac:dyDescent="0.25">
      <c r="A98" s="24"/>
      <c r="B98" s="25"/>
      <c r="C98" s="26"/>
      <c r="D98" s="25"/>
      <c r="E98" s="25"/>
      <c r="F98" s="27"/>
    </row>
    <row r="99" spans="1:6" x14ac:dyDescent="0.25">
      <c r="E99" s="17"/>
      <c r="F99" s="17"/>
    </row>
    <row r="100" spans="1:6" x14ac:dyDescent="0.25">
      <c r="A100" s="36" t="s">
        <v>104</v>
      </c>
      <c r="B100" s="37"/>
      <c r="C100" s="37"/>
      <c r="D100" s="37"/>
      <c r="E100" s="37"/>
      <c r="F100" s="37"/>
    </row>
    <row r="101" spans="1:6" x14ac:dyDescent="0.25">
      <c r="A101" s="74" t="s">
        <v>98</v>
      </c>
      <c r="B101" s="74"/>
      <c r="C101" s="74"/>
      <c r="D101" s="74"/>
      <c r="E101" s="74"/>
      <c r="F101" s="74"/>
    </row>
    <row r="102" spans="1:6" x14ac:dyDescent="0.25">
      <c r="A102" s="23"/>
      <c r="B102" s="23"/>
      <c r="C102" s="23"/>
      <c r="D102" s="23"/>
      <c r="E102" s="23"/>
      <c r="F102" s="23"/>
    </row>
    <row r="103" spans="1:6" x14ac:dyDescent="0.25">
      <c r="A103" s="34" t="s">
        <v>99</v>
      </c>
      <c r="B103" s="35" t="s">
        <v>12</v>
      </c>
      <c r="C103" s="35" t="s">
        <v>100</v>
      </c>
      <c r="D103" s="35" t="s">
        <v>101</v>
      </c>
      <c r="E103" s="35" t="s">
        <v>102</v>
      </c>
      <c r="F103" s="27"/>
    </row>
    <row r="104" spans="1:6" ht="14.25" customHeight="1" x14ac:dyDescent="0.25">
      <c r="A104" s="29">
        <v>100</v>
      </c>
      <c r="B104" s="32">
        <v>1500</v>
      </c>
      <c r="C104" s="33">
        <v>7500</v>
      </c>
      <c r="D104" s="33">
        <v>9000</v>
      </c>
      <c r="E104" s="33">
        <v>10800</v>
      </c>
      <c r="F104" s="27"/>
    </row>
    <row r="105" spans="1:6" x14ac:dyDescent="0.25">
      <c r="A105" s="24">
        <v>200</v>
      </c>
      <c r="B105" s="27">
        <v>1500</v>
      </c>
      <c r="C105" s="28">
        <v>15000</v>
      </c>
      <c r="D105" s="28">
        <v>18000</v>
      </c>
      <c r="E105" s="28">
        <v>21000</v>
      </c>
      <c r="F105" s="27"/>
    </row>
    <row r="106" spans="1:6" x14ac:dyDescent="0.25">
      <c r="A106" s="29">
        <v>350</v>
      </c>
      <c r="B106" s="32">
        <v>1500</v>
      </c>
      <c r="C106" s="33">
        <v>26000</v>
      </c>
      <c r="D106" s="33">
        <v>31500</v>
      </c>
      <c r="E106" s="33">
        <v>37000</v>
      </c>
      <c r="F106" s="27"/>
    </row>
    <row r="107" spans="1:6" x14ac:dyDescent="0.25">
      <c r="A107" s="24">
        <v>500</v>
      </c>
      <c r="B107" s="27">
        <v>1500</v>
      </c>
      <c r="C107" s="28">
        <v>37000</v>
      </c>
      <c r="D107" s="28">
        <v>45000</v>
      </c>
      <c r="E107" s="28">
        <v>54000</v>
      </c>
      <c r="F107" s="27"/>
    </row>
    <row r="108" spans="1:6" x14ac:dyDescent="0.25">
      <c r="A108" s="29">
        <v>750</v>
      </c>
      <c r="B108" s="32">
        <v>1500</v>
      </c>
      <c r="C108" s="33">
        <v>56000</v>
      </c>
      <c r="D108" s="33">
        <v>68000</v>
      </c>
      <c r="E108" s="33">
        <v>81000</v>
      </c>
      <c r="F108" s="27"/>
    </row>
    <row r="109" spans="1:6" x14ac:dyDescent="0.25">
      <c r="A109" s="24">
        <v>900</v>
      </c>
      <c r="B109" s="27">
        <v>1500</v>
      </c>
      <c r="C109" s="28">
        <v>67000</v>
      </c>
      <c r="D109" s="28">
        <v>81000</v>
      </c>
      <c r="E109" s="28">
        <v>97000</v>
      </c>
      <c r="F109" s="27"/>
    </row>
    <row r="110" spans="1:6" x14ac:dyDescent="0.25">
      <c r="A110" s="29">
        <v>1050</v>
      </c>
      <c r="B110" s="32">
        <v>1500</v>
      </c>
      <c r="C110" s="33">
        <v>79000</v>
      </c>
      <c r="D110" s="33">
        <v>95000</v>
      </c>
      <c r="E110" s="33">
        <v>113000</v>
      </c>
      <c r="F110" s="27"/>
    </row>
    <row r="111" spans="1:6" x14ac:dyDescent="0.25">
      <c r="A111" s="24">
        <v>1200</v>
      </c>
      <c r="B111" s="27">
        <v>1500</v>
      </c>
      <c r="C111" s="28">
        <v>90000</v>
      </c>
      <c r="D111" s="28">
        <v>120000</v>
      </c>
      <c r="E111" s="28">
        <v>130000</v>
      </c>
      <c r="F111" s="27"/>
    </row>
    <row r="112" spans="1:6" x14ac:dyDescent="0.25">
      <c r="A112" s="24"/>
      <c r="B112" s="25"/>
      <c r="C112" s="26"/>
      <c r="D112" s="25"/>
      <c r="E112" s="25"/>
      <c r="F112" s="27"/>
    </row>
    <row r="114" spans="1:6" x14ac:dyDescent="0.25">
      <c r="A114" s="36" t="s">
        <v>118</v>
      </c>
      <c r="B114" s="37"/>
      <c r="C114" s="37"/>
      <c r="D114" s="37"/>
      <c r="E114" s="37"/>
      <c r="F114" s="37"/>
    </row>
    <row r="115" spans="1:6" x14ac:dyDescent="0.25">
      <c r="A115" s="74" t="s">
        <v>124</v>
      </c>
      <c r="B115" s="74"/>
      <c r="C115" s="74"/>
      <c r="D115" s="74"/>
      <c r="E115" s="74"/>
      <c r="F115" s="74"/>
    </row>
    <row r="116" spans="1:6" x14ac:dyDescent="0.25">
      <c r="A116" s="23"/>
      <c r="B116" s="23"/>
      <c r="C116" s="23"/>
      <c r="D116" s="23"/>
      <c r="E116" s="23"/>
      <c r="F116" s="23"/>
    </row>
    <row r="117" spans="1:6" x14ac:dyDescent="0.25">
      <c r="A117" s="34" t="s">
        <v>119</v>
      </c>
      <c r="B117" s="35" t="s">
        <v>120</v>
      </c>
      <c r="C117" s="35" t="s">
        <v>121</v>
      </c>
      <c r="D117" s="27"/>
      <c r="E117"/>
      <c r="F117"/>
    </row>
    <row r="118" spans="1:6" x14ac:dyDescent="0.25">
      <c r="A118" s="29" t="s">
        <v>122</v>
      </c>
      <c r="B118" s="32">
        <v>125</v>
      </c>
      <c r="C118" s="33">
        <v>1500</v>
      </c>
      <c r="D118" s="27"/>
      <c r="E118"/>
      <c r="F118"/>
    </row>
    <row r="119" spans="1:6" x14ac:dyDescent="0.25">
      <c r="A119" s="47" t="s">
        <v>123</v>
      </c>
      <c r="B119" s="27">
        <v>100</v>
      </c>
      <c r="C119" s="28">
        <v>1200</v>
      </c>
      <c r="D119" s="27"/>
      <c r="E119"/>
      <c r="F119"/>
    </row>
    <row r="120" spans="1:6" x14ac:dyDescent="0.25">
      <c r="A120" s="48"/>
      <c r="B120" s="32"/>
      <c r="C120" s="33"/>
      <c r="D120" s="27"/>
      <c r="E120"/>
      <c r="F120"/>
    </row>
    <row r="121" spans="1:6" x14ac:dyDescent="0.25">
      <c r="A121" s="24"/>
      <c r="B121" s="27"/>
      <c r="C121" s="28"/>
      <c r="D121" s="27"/>
      <c r="E121"/>
      <c r="F121"/>
    </row>
    <row r="122" spans="1:6" x14ac:dyDescent="0.25">
      <c r="E122"/>
      <c r="F122"/>
    </row>
    <row r="123" spans="1:6" x14ac:dyDescent="0.25">
      <c r="E123"/>
      <c r="F123"/>
    </row>
  </sheetData>
  <mergeCells count="18">
    <mergeCell ref="A56:F56"/>
    <mergeCell ref="A57:F57"/>
    <mergeCell ref="A2:F2"/>
    <mergeCell ref="A9:F9"/>
    <mergeCell ref="A54:F54"/>
    <mergeCell ref="A40:F40"/>
    <mergeCell ref="A38:F38"/>
    <mergeCell ref="A27:F27"/>
    <mergeCell ref="A8:F8"/>
    <mergeCell ref="A24:F24"/>
    <mergeCell ref="A28:F28"/>
    <mergeCell ref="A35:F35"/>
    <mergeCell ref="A115:F115"/>
    <mergeCell ref="B69:F69"/>
    <mergeCell ref="A70:F70"/>
    <mergeCell ref="A82:F82"/>
    <mergeCell ref="A86:F86"/>
    <mergeCell ref="A101:F101"/>
  </mergeCells>
  <pageMargins left="0.7" right="0.7" top="0.75" bottom="0.75" header="0.3" footer="0.3"/>
  <pageSetup orientation="portrait" horizontalDpi="300" verticalDpi="300" r:id="rId1"/>
  <tableParts count="5">
    <tablePart r:id="rId2"/>
    <tablePart r:id="rId3"/>
    <tablePart r:id="rId4"/>
    <tablePart r:id="rId5"/>
    <tablePart r:id="rId6"/>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46"/>
  <sheetViews>
    <sheetView topLeftCell="A29" workbookViewId="0">
      <selection activeCell="F31" sqref="F31"/>
    </sheetView>
  </sheetViews>
  <sheetFormatPr defaultRowHeight="15" x14ac:dyDescent="0.25"/>
  <cols>
    <col min="1" max="1" width="28.85546875" customWidth="1"/>
    <col min="2" max="2" width="24.85546875" style="8" customWidth="1"/>
    <col min="3" max="3" width="19.28515625" style="8" customWidth="1"/>
    <col min="4" max="4" width="18.140625" style="8" customWidth="1"/>
    <col min="5" max="5" width="30.5703125" style="8" customWidth="1"/>
    <col min="6" max="6" width="29.28515625" style="8" customWidth="1"/>
    <col min="7" max="8" width="8.42578125" bestFit="1" customWidth="1"/>
  </cols>
  <sheetData>
    <row r="1" spans="1:7" x14ac:dyDescent="0.25">
      <c r="A1" s="1" t="s">
        <v>39</v>
      </c>
    </row>
    <row r="2" spans="1:7" ht="42" customHeight="1" x14ac:dyDescent="0.25">
      <c r="A2" s="78" t="s">
        <v>46</v>
      </c>
      <c r="B2" s="78"/>
      <c r="C2" s="78"/>
      <c r="D2" s="78"/>
      <c r="E2" s="78"/>
      <c r="F2" s="78"/>
      <c r="G2" s="16"/>
    </row>
    <row r="3" spans="1:7" x14ac:dyDescent="0.25">
      <c r="A3" s="2"/>
    </row>
    <row r="5" spans="1:7" x14ac:dyDescent="0.25">
      <c r="A5" s="1" t="s">
        <v>20</v>
      </c>
    </row>
    <row r="6" spans="1:7" x14ac:dyDescent="0.25">
      <c r="A6" s="2" t="s">
        <v>19</v>
      </c>
    </row>
    <row r="7" spans="1:7" x14ac:dyDescent="0.25">
      <c r="A7" s="2"/>
    </row>
    <row r="8" spans="1:7" x14ac:dyDescent="0.25">
      <c r="A8" s="12" t="s">
        <v>37</v>
      </c>
      <c r="B8" s="81"/>
      <c r="C8" s="81"/>
      <c r="D8" s="81"/>
      <c r="E8" s="81"/>
      <c r="F8" s="81"/>
    </row>
    <row r="9" spans="1:7" x14ac:dyDescent="0.25">
      <c r="A9" s="6" t="s">
        <v>38</v>
      </c>
      <c r="B9" s="80"/>
      <c r="C9" s="80"/>
      <c r="D9" s="80"/>
      <c r="E9" s="80"/>
      <c r="F9" s="80"/>
    </row>
    <row r="10" spans="1:7" x14ac:dyDescent="0.25">
      <c r="A10" s="1" t="s">
        <v>0</v>
      </c>
      <c r="B10" s="7" t="s">
        <v>12</v>
      </c>
      <c r="C10" s="7" t="s">
        <v>33</v>
      </c>
      <c r="D10" s="7" t="s">
        <v>34</v>
      </c>
      <c r="E10" s="7" t="s">
        <v>31</v>
      </c>
      <c r="F10" s="7" t="s">
        <v>32</v>
      </c>
      <c r="G10" s="1"/>
    </row>
    <row r="11" spans="1:7" x14ac:dyDescent="0.25">
      <c r="A11" t="s">
        <v>43</v>
      </c>
      <c r="B11" s="7"/>
      <c r="C11" s="7"/>
      <c r="D11" s="7"/>
      <c r="E11" s="7"/>
      <c r="F11" s="7"/>
      <c r="G11" s="1"/>
    </row>
    <row r="12" spans="1:7" x14ac:dyDescent="0.25">
      <c r="A12" t="s">
        <v>1</v>
      </c>
    </row>
    <row r="13" spans="1:7" x14ac:dyDescent="0.25">
      <c r="A13" t="s">
        <v>2</v>
      </c>
    </row>
    <row r="14" spans="1:7" x14ac:dyDescent="0.25">
      <c r="A14" t="s">
        <v>3</v>
      </c>
    </row>
    <row r="15" spans="1:7" x14ac:dyDescent="0.25">
      <c r="A15" t="s">
        <v>4</v>
      </c>
    </row>
    <row r="16" spans="1:7" x14ac:dyDescent="0.25">
      <c r="A16" t="s">
        <v>5</v>
      </c>
    </row>
    <row r="17" spans="1:6" x14ac:dyDescent="0.25">
      <c r="A17" t="s">
        <v>6</v>
      </c>
    </row>
    <row r="18" spans="1:6" x14ac:dyDescent="0.25">
      <c r="A18" t="s">
        <v>7</v>
      </c>
    </row>
    <row r="19" spans="1:6" x14ac:dyDescent="0.25">
      <c r="A19" t="s">
        <v>8</v>
      </c>
    </row>
    <row r="20" spans="1:6" x14ac:dyDescent="0.25">
      <c r="A20" t="s">
        <v>9</v>
      </c>
    </row>
    <row r="21" spans="1:6" x14ac:dyDescent="0.25">
      <c r="A21" t="s">
        <v>10</v>
      </c>
    </row>
    <row r="22" spans="1:6" x14ac:dyDescent="0.25">
      <c r="A22" t="s">
        <v>11</v>
      </c>
    </row>
    <row r="25" spans="1:6" x14ac:dyDescent="0.25">
      <c r="A25" s="1" t="s">
        <v>52</v>
      </c>
    </row>
    <row r="26" spans="1:6" x14ac:dyDescent="0.25">
      <c r="A26" s="78" t="s">
        <v>46</v>
      </c>
      <c r="B26" s="78"/>
      <c r="C26" s="78"/>
      <c r="D26" s="78"/>
      <c r="E26" s="78"/>
      <c r="F26" s="78"/>
    </row>
    <row r="27" spans="1:6" x14ac:dyDescent="0.25">
      <c r="A27" s="2"/>
    </row>
    <row r="29" spans="1:6" x14ac:dyDescent="0.25">
      <c r="A29" s="1" t="s">
        <v>20</v>
      </c>
    </row>
    <row r="30" spans="1:6" x14ac:dyDescent="0.25">
      <c r="A30" s="2" t="s">
        <v>19</v>
      </c>
    </row>
    <row r="31" spans="1:6" x14ac:dyDescent="0.25">
      <c r="A31" s="2"/>
    </row>
    <row r="32" spans="1:6" x14ac:dyDescent="0.25">
      <c r="A32" s="12" t="s">
        <v>37</v>
      </c>
      <c r="B32" s="81"/>
      <c r="C32" s="81"/>
      <c r="D32" s="81"/>
      <c r="E32" s="81"/>
      <c r="F32" s="81"/>
    </row>
    <row r="33" spans="1:6" x14ac:dyDescent="0.25">
      <c r="A33" s="6" t="s">
        <v>38</v>
      </c>
      <c r="B33" s="80"/>
      <c r="C33" s="80"/>
      <c r="D33" s="80"/>
      <c r="E33" s="80"/>
      <c r="F33" s="80"/>
    </row>
    <row r="34" spans="1:6" x14ac:dyDescent="0.25">
      <c r="A34" s="1" t="s">
        <v>0</v>
      </c>
      <c r="B34" s="7" t="s">
        <v>12</v>
      </c>
      <c r="C34" s="7" t="s">
        <v>33</v>
      </c>
      <c r="D34" s="7" t="s">
        <v>34</v>
      </c>
      <c r="E34" s="7" t="s">
        <v>31</v>
      </c>
      <c r="F34" s="7" t="s">
        <v>32</v>
      </c>
    </row>
    <row r="35" spans="1:6" x14ac:dyDescent="0.25">
      <c r="A35" t="s">
        <v>43</v>
      </c>
      <c r="B35" s="7"/>
      <c r="C35" s="7"/>
      <c r="D35" s="7"/>
      <c r="E35" s="7"/>
      <c r="F35" s="7"/>
    </row>
    <row r="36" spans="1:6" x14ac:dyDescent="0.25">
      <c r="A36" t="s">
        <v>1</v>
      </c>
    </row>
    <row r="37" spans="1:6" x14ac:dyDescent="0.25">
      <c r="A37" t="s">
        <v>2</v>
      </c>
    </row>
    <row r="38" spans="1:6" x14ac:dyDescent="0.25">
      <c r="A38" t="s">
        <v>3</v>
      </c>
    </row>
    <row r="39" spans="1:6" x14ac:dyDescent="0.25">
      <c r="A39" t="s">
        <v>4</v>
      </c>
    </row>
    <row r="40" spans="1:6" x14ac:dyDescent="0.25">
      <c r="A40" t="s">
        <v>5</v>
      </c>
    </row>
    <row r="41" spans="1:6" x14ac:dyDescent="0.25">
      <c r="A41" t="s">
        <v>6</v>
      </c>
    </row>
    <row r="42" spans="1:6" x14ac:dyDescent="0.25">
      <c r="A42" t="s">
        <v>7</v>
      </c>
    </row>
    <row r="43" spans="1:6" x14ac:dyDescent="0.25">
      <c r="A43" t="s">
        <v>8</v>
      </c>
    </row>
    <row r="44" spans="1:6" x14ac:dyDescent="0.25">
      <c r="A44" t="s">
        <v>9</v>
      </c>
    </row>
    <row r="45" spans="1:6" x14ac:dyDescent="0.25">
      <c r="A45" t="s">
        <v>10</v>
      </c>
    </row>
    <row r="46" spans="1:6" x14ac:dyDescent="0.25">
      <c r="A46" t="s">
        <v>11</v>
      </c>
    </row>
  </sheetData>
  <mergeCells count="6">
    <mergeCell ref="B33:F33"/>
    <mergeCell ref="B8:F8"/>
    <mergeCell ref="B9:F9"/>
    <mergeCell ref="A2:F2"/>
    <mergeCell ref="A26:F26"/>
    <mergeCell ref="B32:F32"/>
  </mergeCells>
  <pageMargins left="0.7" right="0.7" top="0.75" bottom="0.75" header="0.3" footer="0.3"/>
  <tableParts count="2">
    <tablePart r:id="rId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M36"/>
  <sheetViews>
    <sheetView workbookViewId="0">
      <selection activeCell="A2" sqref="A2:E2"/>
    </sheetView>
  </sheetViews>
  <sheetFormatPr defaultRowHeight="15" x14ac:dyDescent="0.25"/>
  <cols>
    <col min="1" max="1" width="16.7109375" customWidth="1"/>
    <col min="2" max="2" width="18.28515625" style="8" bestFit="1" customWidth="1"/>
    <col min="3" max="3" width="20.42578125" style="8" bestFit="1" customWidth="1"/>
    <col min="4" max="4" width="19.42578125" style="8" bestFit="1" customWidth="1"/>
    <col min="5" max="5" width="19.7109375" style="8" bestFit="1" customWidth="1"/>
  </cols>
  <sheetData>
    <row r="1" spans="1:13" x14ac:dyDescent="0.25">
      <c r="A1" s="1" t="s">
        <v>13</v>
      </c>
    </row>
    <row r="2" spans="1:13" ht="59.45" customHeight="1" x14ac:dyDescent="0.25">
      <c r="A2" s="82" t="s">
        <v>162</v>
      </c>
      <c r="B2" s="82"/>
      <c r="C2" s="82"/>
      <c r="D2" s="82"/>
      <c r="E2" s="82"/>
    </row>
    <row r="3" spans="1:13" ht="16.5" customHeight="1" x14ac:dyDescent="0.25">
      <c r="A3" s="2"/>
    </row>
    <row r="4" spans="1:13" x14ac:dyDescent="0.25">
      <c r="A4" s="4" t="s">
        <v>35</v>
      </c>
    </row>
    <row r="5" spans="1:13" x14ac:dyDescent="0.25">
      <c r="A5" s="11"/>
      <c r="B5" s="83" t="s">
        <v>47</v>
      </c>
      <c r="C5" s="83"/>
      <c r="D5" s="83" t="s">
        <v>48</v>
      </c>
      <c r="E5" s="83"/>
    </row>
    <row r="6" spans="1:13" x14ac:dyDescent="0.25">
      <c r="A6" s="2"/>
      <c r="B6" s="10" t="s">
        <v>29</v>
      </c>
      <c r="C6" s="10" t="s">
        <v>30</v>
      </c>
      <c r="D6" s="10" t="s">
        <v>29</v>
      </c>
      <c r="E6" s="10" t="s">
        <v>30</v>
      </c>
      <c r="F6" s="5"/>
      <c r="G6" s="5"/>
      <c r="H6" s="5"/>
      <c r="I6" s="5"/>
      <c r="J6" s="5"/>
      <c r="K6" s="5"/>
      <c r="L6" s="5"/>
      <c r="M6" s="5"/>
    </row>
    <row r="7" spans="1:13" x14ac:dyDescent="0.25">
      <c r="A7" s="13" t="s">
        <v>0</v>
      </c>
      <c r="B7" s="14" t="s">
        <v>21</v>
      </c>
      <c r="C7" s="14" t="s">
        <v>21</v>
      </c>
      <c r="D7" s="14" t="s">
        <v>21</v>
      </c>
      <c r="E7" s="14" t="s">
        <v>21</v>
      </c>
      <c r="F7" s="3"/>
      <c r="G7" s="3"/>
      <c r="H7" s="3"/>
      <c r="I7" s="3"/>
      <c r="J7" s="3"/>
      <c r="K7" s="3"/>
      <c r="L7" s="3"/>
      <c r="M7" s="3"/>
    </row>
    <row r="8" spans="1:13" x14ac:dyDescent="0.25">
      <c r="A8" t="s">
        <v>43</v>
      </c>
      <c r="B8" s="7"/>
      <c r="C8" s="7"/>
      <c r="D8" s="7"/>
      <c r="E8" s="7"/>
      <c r="F8" s="1"/>
      <c r="G8" s="1"/>
    </row>
    <row r="9" spans="1:13" x14ac:dyDescent="0.25">
      <c r="A9" t="s">
        <v>1</v>
      </c>
    </row>
    <row r="10" spans="1:13" x14ac:dyDescent="0.25">
      <c r="A10" t="s">
        <v>2</v>
      </c>
    </row>
    <row r="11" spans="1:13" x14ac:dyDescent="0.25">
      <c r="A11" t="s">
        <v>3</v>
      </c>
    </row>
    <row r="12" spans="1:13" x14ac:dyDescent="0.25">
      <c r="A12" t="s">
        <v>4</v>
      </c>
    </row>
    <row r="13" spans="1:13" x14ac:dyDescent="0.25">
      <c r="A13" t="s">
        <v>5</v>
      </c>
    </row>
    <row r="14" spans="1:13" x14ac:dyDescent="0.25">
      <c r="A14" t="s">
        <v>6</v>
      </c>
    </row>
    <row r="15" spans="1:13" x14ac:dyDescent="0.25">
      <c r="A15" t="s">
        <v>7</v>
      </c>
    </row>
    <row r="16" spans="1:13" x14ac:dyDescent="0.25">
      <c r="A16" t="s">
        <v>8</v>
      </c>
    </row>
    <row r="17" spans="1:7" x14ac:dyDescent="0.25">
      <c r="A17" t="s">
        <v>9</v>
      </c>
    </row>
    <row r="18" spans="1:7" x14ac:dyDescent="0.25">
      <c r="A18" t="s">
        <v>10</v>
      </c>
    </row>
    <row r="19" spans="1:7" x14ac:dyDescent="0.25">
      <c r="A19" t="s">
        <v>11</v>
      </c>
      <c r="B19" s="8" t="s">
        <v>126</v>
      </c>
      <c r="D19" s="8" t="s">
        <v>126</v>
      </c>
    </row>
    <row r="21" spans="1:7" x14ac:dyDescent="0.25">
      <c r="A21" s="4" t="s">
        <v>36</v>
      </c>
    </row>
    <row r="22" spans="1:7" x14ac:dyDescent="0.25">
      <c r="A22" s="11"/>
      <c r="B22" s="83" t="s">
        <v>49</v>
      </c>
      <c r="C22" s="83"/>
      <c r="D22" s="83" t="s">
        <v>50</v>
      </c>
      <c r="E22" s="83"/>
    </row>
    <row r="23" spans="1:7" x14ac:dyDescent="0.25">
      <c r="A23" s="2"/>
      <c r="B23" s="10" t="s">
        <v>29</v>
      </c>
      <c r="C23" s="10" t="s">
        <v>30</v>
      </c>
      <c r="D23" s="10" t="s">
        <v>29</v>
      </c>
      <c r="E23" s="10" t="s">
        <v>30</v>
      </c>
    </row>
    <row r="24" spans="1:7" x14ac:dyDescent="0.25">
      <c r="A24" s="13" t="s">
        <v>0</v>
      </c>
      <c r="B24" s="14" t="s">
        <v>21</v>
      </c>
      <c r="C24" s="14" t="s">
        <v>21</v>
      </c>
      <c r="D24" s="14" t="s">
        <v>21</v>
      </c>
      <c r="E24" s="14" t="s">
        <v>21</v>
      </c>
    </row>
    <row r="25" spans="1:7" x14ac:dyDescent="0.25">
      <c r="A25" t="s">
        <v>43</v>
      </c>
      <c r="B25" s="7"/>
      <c r="C25" s="7"/>
      <c r="D25" s="7"/>
      <c r="E25" s="7"/>
      <c r="F25" s="1"/>
      <c r="G25" s="1"/>
    </row>
    <row r="26" spans="1:7" x14ac:dyDescent="0.25">
      <c r="A26" t="s">
        <v>1</v>
      </c>
    </row>
    <row r="27" spans="1:7" x14ac:dyDescent="0.25">
      <c r="A27" t="s">
        <v>2</v>
      </c>
    </row>
    <row r="28" spans="1:7" x14ac:dyDescent="0.25">
      <c r="A28" t="s">
        <v>3</v>
      </c>
    </row>
    <row r="29" spans="1:7" x14ac:dyDescent="0.25">
      <c r="A29" t="s">
        <v>4</v>
      </c>
    </row>
    <row r="30" spans="1:7" x14ac:dyDescent="0.25">
      <c r="A30" t="s">
        <v>5</v>
      </c>
    </row>
    <row r="31" spans="1:7" x14ac:dyDescent="0.25">
      <c r="A31" t="s">
        <v>6</v>
      </c>
    </row>
    <row r="32" spans="1:7" x14ac:dyDescent="0.25">
      <c r="A32" t="s">
        <v>7</v>
      </c>
    </row>
    <row r="33" spans="1:1" x14ac:dyDescent="0.25">
      <c r="A33" t="s">
        <v>8</v>
      </c>
    </row>
    <row r="34" spans="1:1" x14ac:dyDescent="0.25">
      <c r="A34" t="s">
        <v>9</v>
      </c>
    </row>
    <row r="35" spans="1:1" x14ac:dyDescent="0.25">
      <c r="A35" t="s">
        <v>10</v>
      </c>
    </row>
    <row r="36" spans="1:1" x14ac:dyDescent="0.25">
      <c r="A36" t="s">
        <v>11</v>
      </c>
    </row>
  </sheetData>
  <mergeCells count="5">
    <mergeCell ref="A2:E2"/>
    <mergeCell ref="B22:C22"/>
    <mergeCell ref="D22:E22"/>
    <mergeCell ref="B5:C5"/>
    <mergeCell ref="D5:E5"/>
  </mergeCells>
  <pageMargins left="0.7" right="0.7" top="0.75" bottom="0.75" header="0.3" footer="0.3"/>
  <tableParts count="2">
    <tablePart r:id="rId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9"/>
  <sheetViews>
    <sheetView workbookViewId="0">
      <selection activeCell="D9" sqref="D9"/>
    </sheetView>
  </sheetViews>
  <sheetFormatPr defaultRowHeight="15" x14ac:dyDescent="0.25"/>
  <cols>
    <col min="1" max="1" width="28.28515625" customWidth="1"/>
    <col min="2" max="2" width="16.85546875" customWidth="1"/>
    <col min="3" max="3" width="18.5703125" customWidth="1"/>
    <col min="4" max="4" width="21.140625" style="8" customWidth="1"/>
    <col min="5" max="5" width="27.28515625" style="8" customWidth="1"/>
    <col min="6" max="6" width="21.42578125" style="8" customWidth="1"/>
  </cols>
  <sheetData>
    <row r="1" spans="1:14" x14ac:dyDescent="0.25">
      <c r="A1" s="1" t="s">
        <v>14</v>
      </c>
    </row>
    <row r="2" spans="1:14" x14ac:dyDescent="0.25">
      <c r="A2" s="73" t="s">
        <v>27</v>
      </c>
      <c r="B2" s="73"/>
      <c r="C2" s="73"/>
      <c r="D2" s="73"/>
      <c r="E2" s="73"/>
      <c r="F2" s="73"/>
      <c r="G2" s="73"/>
      <c r="H2" s="73"/>
      <c r="I2" s="73"/>
      <c r="J2" s="73"/>
      <c r="K2" s="73"/>
      <c r="L2" s="73"/>
      <c r="M2" s="73"/>
      <c r="N2" s="73"/>
    </row>
    <row r="3" spans="1:14" x14ac:dyDescent="0.25">
      <c r="A3" s="3"/>
      <c r="B3" s="3"/>
      <c r="C3" s="3"/>
      <c r="D3" s="9"/>
      <c r="E3" s="9"/>
      <c r="F3" s="9"/>
      <c r="G3" s="3"/>
      <c r="H3" s="3"/>
      <c r="I3" s="3"/>
      <c r="J3" s="3"/>
      <c r="K3" s="3"/>
      <c r="L3" s="3"/>
      <c r="M3" s="3"/>
      <c r="N3" s="3"/>
    </row>
    <row r="4" spans="1:14" ht="14.45" customHeight="1" x14ac:dyDescent="0.25">
      <c r="A4" s="1" t="s">
        <v>15</v>
      </c>
      <c r="B4" s="1" t="s">
        <v>17</v>
      </c>
      <c r="C4" s="1" t="s">
        <v>18</v>
      </c>
      <c r="D4" s="7" t="s">
        <v>16</v>
      </c>
      <c r="E4" s="7" t="s">
        <v>42</v>
      </c>
      <c r="F4" s="7" t="s">
        <v>107</v>
      </c>
    </row>
    <row r="5" spans="1:14" x14ac:dyDescent="0.25">
      <c r="A5" s="43" t="s">
        <v>105</v>
      </c>
      <c r="B5" s="43" t="s">
        <v>106</v>
      </c>
      <c r="C5" s="40" t="s">
        <v>110</v>
      </c>
      <c r="D5" s="44"/>
      <c r="E5" s="44"/>
      <c r="F5" s="45">
        <v>2250</v>
      </c>
      <c r="G5" s="3"/>
      <c r="H5" s="3"/>
      <c r="I5" s="3"/>
      <c r="J5" s="3"/>
      <c r="K5" s="3"/>
      <c r="L5" s="3"/>
      <c r="M5" s="3"/>
      <c r="N5" s="3"/>
    </row>
    <row r="6" spans="1:14" x14ac:dyDescent="0.25">
      <c r="A6" s="39" t="s">
        <v>108</v>
      </c>
      <c r="B6" s="40" t="s">
        <v>106</v>
      </c>
      <c r="C6" s="40" t="s">
        <v>109</v>
      </c>
      <c r="D6" s="41"/>
      <c r="E6" s="41"/>
      <c r="F6" s="41">
        <v>3950</v>
      </c>
    </row>
    <row r="7" spans="1:14" x14ac:dyDescent="0.25">
      <c r="A7" s="40" t="s">
        <v>111</v>
      </c>
      <c r="B7" s="40" t="s">
        <v>106</v>
      </c>
      <c r="C7" s="40" t="s">
        <v>112</v>
      </c>
      <c r="D7" s="41"/>
      <c r="E7" s="41"/>
      <c r="F7" s="41">
        <v>2950</v>
      </c>
    </row>
    <row r="8" spans="1:14" x14ac:dyDescent="0.25">
      <c r="A8" s="40" t="s">
        <v>116</v>
      </c>
      <c r="B8" s="40" t="s">
        <v>106</v>
      </c>
      <c r="C8" s="40" t="s">
        <v>114</v>
      </c>
      <c r="D8" s="41"/>
      <c r="E8" s="41"/>
      <c r="F8" s="42" t="s">
        <v>113</v>
      </c>
    </row>
    <row r="9" spans="1:14" x14ac:dyDescent="0.25">
      <c r="A9" s="40" t="s">
        <v>114</v>
      </c>
      <c r="B9" s="40" t="s">
        <v>106</v>
      </c>
      <c r="C9" s="40" t="s">
        <v>114</v>
      </c>
      <c r="D9" s="41"/>
      <c r="E9" s="41"/>
      <c r="F9" s="42" t="s">
        <v>115</v>
      </c>
    </row>
  </sheetData>
  <mergeCells count="1">
    <mergeCell ref="A2:N2"/>
  </mergeCells>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6"/>
  <sheetViews>
    <sheetView workbookViewId="0">
      <selection activeCell="C9" sqref="C9"/>
    </sheetView>
  </sheetViews>
  <sheetFormatPr defaultRowHeight="15" x14ac:dyDescent="0.25"/>
  <cols>
    <col min="1" max="1" width="20" customWidth="1"/>
    <col min="2" max="2" width="36" customWidth="1"/>
    <col min="3" max="3" width="36.28515625" customWidth="1"/>
    <col min="4" max="4" width="32.140625" style="8" customWidth="1"/>
  </cols>
  <sheetData>
    <row r="1" spans="1:4" x14ac:dyDescent="0.25">
      <c r="A1" s="1" t="s">
        <v>26</v>
      </c>
    </row>
    <row r="2" spans="1:4" x14ac:dyDescent="0.25">
      <c r="A2" s="84" t="s">
        <v>40</v>
      </c>
      <c r="B2" s="84"/>
      <c r="C2" s="84"/>
      <c r="D2" s="84"/>
    </row>
    <row r="4" spans="1:4" x14ac:dyDescent="0.25">
      <c r="A4" s="1" t="s">
        <v>22</v>
      </c>
      <c r="B4" s="1" t="s">
        <v>23</v>
      </c>
      <c r="C4" s="1" t="s">
        <v>24</v>
      </c>
      <c r="D4" s="7" t="s">
        <v>25</v>
      </c>
    </row>
    <row r="5" spans="1:4" x14ac:dyDescent="0.25">
      <c r="A5" t="s">
        <v>125</v>
      </c>
      <c r="B5" t="s">
        <v>127</v>
      </c>
      <c r="C5" t="s">
        <v>129</v>
      </c>
      <c r="D5" s="8">
        <v>200</v>
      </c>
    </row>
    <row r="6" spans="1:4" x14ac:dyDescent="0.25">
      <c r="A6" t="s">
        <v>125</v>
      </c>
      <c r="B6" t="s">
        <v>128</v>
      </c>
      <c r="C6" t="s">
        <v>129</v>
      </c>
      <c r="D6" s="69" t="s">
        <v>130</v>
      </c>
    </row>
  </sheetData>
  <mergeCells count="1">
    <mergeCell ref="A2:D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Instructions</vt:lpstr>
      <vt:lpstr>1 - K-12 Pricing</vt:lpstr>
      <vt:lpstr>1a - K-3 Pricing</vt:lpstr>
      <vt:lpstr>3 K-12 Supp. Modules Hosted</vt:lpstr>
      <vt:lpstr>4 K-12 Supp. Modules Mng Hosted</vt:lpstr>
      <vt:lpstr>7 - Migration</vt:lpstr>
      <vt:lpstr>8 - Training</vt:lpstr>
      <vt:lpstr>9 - Professional Services</vt:lpstr>
    </vt:vector>
  </TitlesOfParts>
  <Company>SC Budget and Control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Kristen Hutto</dc:creator>
  <cp:lastModifiedBy>Sanders, Clifton</cp:lastModifiedBy>
  <dcterms:created xsi:type="dcterms:W3CDTF">2018-03-06T16:31:12Z</dcterms:created>
  <dcterms:modified xsi:type="dcterms:W3CDTF">2025-05-22T19:44:04Z</dcterms:modified>
</cp:coreProperties>
</file>