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SFAMMO\State Term Contract\IT\Oracle\5400027875 - STC Oracle Software and Support RFP\3 Contract Docs\1 Change Orders\Price List\"/>
    </mc:Choice>
  </mc:AlternateContent>
  <xr:revisionPtr revIDLastSave="0" documentId="13_ncr:1_{2424B143-1613-4E88-A681-406AB0B27901}" xr6:coauthVersionLast="47" xr6:coauthVersionMax="47" xr10:uidLastSave="{00000000-0000-0000-0000-000000000000}"/>
  <bookViews>
    <workbookView xWindow="-120" yWindow="-120" windowWidth="29040" windowHeight="15720" activeTab="1" xr2:uid="{FCBF6D6F-A0E5-4BFE-BFE6-0303FF0204D6}"/>
  </bookViews>
  <sheets>
    <sheet name="Key" sheetId="8" r:id="rId1"/>
    <sheet name="Contract Pricing" sheetId="9" r:id="rId2"/>
    <sheet name="EOL available for Support Renew" sheetId="7" r:id="rId3"/>
  </sheets>
  <definedNames>
    <definedName name="_xlnm._FilterDatabase" localSheetId="1" hidden="1">'Contract Pricing'!$A$1:$M$184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8" i="9" l="1"/>
  <c r="I138" i="9"/>
  <c r="L4" i="9"/>
  <c r="I4" i="9"/>
  <c r="L5" i="9"/>
  <c r="I5" i="9"/>
  <c r="L3" i="9"/>
  <c r="I3" i="9"/>
  <c r="L2" i="9"/>
  <c r="I2" i="9"/>
  <c r="I24" i="9"/>
  <c r="I20" i="9"/>
  <c r="I30" i="9"/>
  <c r="I42" i="9"/>
  <c r="I25" i="9"/>
  <c r="I31" i="9"/>
  <c r="I21" i="9"/>
  <c r="I33" i="9"/>
  <c r="I22" i="9"/>
  <c r="I39" i="9"/>
  <c r="I26" i="9"/>
  <c r="I23" i="9"/>
  <c r="I40" i="9"/>
  <c r="I27" i="9"/>
  <c r="I41" i="9"/>
  <c r="I34" i="9"/>
  <c r="I79" i="9"/>
  <c r="I102" i="9"/>
  <c r="I103" i="9"/>
  <c r="I104" i="9"/>
  <c r="I107" i="9"/>
  <c r="I101" i="9"/>
  <c r="I91" i="9"/>
  <c r="I59" i="9"/>
  <c r="I108" i="9"/>
  <c r="I87" i="9"/>
  <c r="I52" i="9"/>
  <c r="I67" i="9"/>
  <c r="I66" i="9"/>
  <c r="I44" i="9"/>
  <c r="I32" i="9"/>
  <c r="I56" i="9"/>
  <c r="I88" i="9"/>
  <c r="I43" i="9"/>
  <c r="I92" i="9"/>
  <c r="I84" i="9"/>
  <c r="I60" i="9"/>
  <c r="I76" i="9"/>
  <c r="I94" i="9"/>
  <c r="I95" i="9"/>
  <c r="I89" i="9"/>
  <c r="I65" i="9"/>
  <c r="I90" i="9"/>
  <c r="I80" i="9"/>
  <c r="I50" i="9"/>
  <c r="I81" i="9"/>
  <c r="I51" i="9"/>
  <c r="I85" i="9"/>
  <c r="I55" i="9"/>
  <c r="I97" i="9"/>
  <c r="I45" i="9"/>
  <c r="I98" i="9"/>
  <c r="I109" i="9"/>
  <c r="I105" i="9"/>
  <c r="I36" i="9"/>
  <c r="I28" i="9"/>
  <c r="I73" i="9"/>
  <c r="I46" i="9"/>
  <c r="I29" i="9"/>
  <c r="I86" i="9"/>
  <c r="I93" i="9"/>
  <c r="I96" i="9"/>
  <c r="I70" i="9"/>
  <c r="I19" i="9"/>
  <c r="I99" i="9"/>
  <c r="I106" i="9"/>
  <c r="I61" i="9"/>
  <c r="I74" i="9"/>
  <c r="I62" i="9"/>
  <c r="I75" i="9"/>
  <c r="I63" i="9"/>
  <c r="I77" i="9"/>
  <c r="I64" i="9"/>
  <c r="I78" i="9"/>
  <c r="I71" i="9"/>
  <c r="I82" i="9"/>
  <c r="I72" i="9"/>
  <c r="I83" i="9"/>
  <c r="I57" i="9"/>
  <c r="I68" i="9"/>
  <c r="I58" i="9"/>
  <c r="I69" i="9"/>
  <c r="I37" i="9"/>
  <c r="I47" i="9"/>
  <c r="I53" i="9"/>
  <c r="I38" i="9"/>
  <c r="I48" i="9"/>
  <c r="I54" i="9"/>
  <c r="I35" i="9"/>
  <c r="I18" i="9"/>
  <c r="I100" i="9"/>
  <c r="I49" i="9"/>
  <c r="L24" i="9"/>
  <c r="L20" i="9"/>
  <c r="L30" i="9"/>
  <c r="L42" i="9"/>
  <c r="L25" i="9"/>
  <c r="L31" i="9"/>
  <c r="L21" i="9"/>
  <c r="L33" i="9"/>
  <c r="L22" i="9"/>
  <c r="L39" i="9"/>
  <c r="L26" i="9"/>
  <c r="L23" i="9"/>
  <c r="L40" i="9"/>
  <c r="L27" i="9"/>
  <c r="L41" i="9"/>
  <c r="L34" i="9"/>
  <c r="L79" i="9"/>
  <c r="L102" i="9"/>
  <c r="L103" i="9"/>
  <c r="L104" i="9"/>
  <c r="L107" i="9"/>
  <c r="L101" i="9"/>
  <c r="L91" i="9"/>
  <c r="L59" i="9"/>
  <c r="L108" i="9"/>
  <c r="L87" i="9"/>
  <c r="L52" i="9"/>
  <c r="L67" i="9"/>
  <c r="L66" i="9"/>
  <c r="L44" i="9"/>
  <c r="L32" i="9"/>
  <c r="L56" i="9"/>
  <c r="L88" i="9"/>
  <c r="L43" i="9"/>
  <c r="L92" i="9"/>
  <c r="L84" i="9"/>
  <c r="L60" i="9"/>
  <c r="L76" i="9"/>
  <c r="L94" i="9"/>
  <c r="L95" i="9"/>
  <c r="L89" i="9"/>
  <c r="L65" i="9"/>
  <c r="L90" i="9"/>
  <c r="L80" i="9"/>
  <c r="L50" i="9"/>
  <c r="L81" i="9"/>
  <c r="L51" i="9"/>
  <c r="L85" i="9"/>
  <c r="L55" i="9"/>
  <c r="L97" i="9"/>
  <c r="L45" i="9"/>
  <c r="L98" i="9"/>
  <c r="L109" i="9"/>
  <c r="L105" i="9"/>
  <c r="L36" i="9"/>
  <c r="L28" i="9"/>
  <c r="L73" i="9"/>
  <c r="L46" i="9"/>
  <c r="L29" i="9"/>
  <c r="L86" i="9"/>
  <c r="L93" i="9"/>
  <c r="L49" i="9"/>
  <c r="P80" i="9"/>
  <c r="L142" i="9"/>
  <c r="M142" i="9" s="1"/>
  <c r="I142" i="9"/>
  <c r="J142" i="9" s="1"/>
  <c r="L143" i="9"/>
  <c r="M143" i="9" s="1"/>
  <c r="I143" i="9"/>
  <c r="J143" i="9" s="1"/>
  <c r="L123" i="9"/>
  <c r="M123" i="9" s="1"/>
  <c r="L124" i="9"/>
  <c r="M124" i="9" s="1"/>
  <c r="L128" i="9"/>
  <c r="M128" i="9" s="1"/>
  <c r="L132" i="9"/>
  <c r="M132" i="9" s="1"/>
  <c r="L126" i="9"/>
  <c r="M126" i="9" s="1"/>
  <c r="L129" i="9"/>
  <c r="M129" i="9" s="1"/>
  <c r="L180" i="9"/>
  <c r="M180" i="9" s="1"/>
  <c r="L17" i="9"/>
  <c r="M17" i="9" s="1"/>
  <c r="L155" i="9"/>
  <c r="M155" i="9" s="1"/>
  <c r="L156" i="9"/>
  <c r="M156" i="9" s="1"/>
  <c r="L118" i="9"/>
  <c r="M118" i="9" s="1"/>
  <c r="L130" i="9"/>
  <c r="M130" i="9" s="1"/>
  <c r="L119" i="9"/>
  <c r="M119" i="9" s="1"/>
  <c r="L120" i="9"/>
  <c r="M120" i="9" s="1"/>
  <c r="L164" i="9"/>
  <c r="M164" i="9" s="1"/>
  <c r="L139" i="9"/>
  <c r="M139" i="9" s="1"/>
  <c r="L140" i="9"/>
  <c r="M140" i="9" s="1"/>
  <c r="L133" i="9"/>
  <c r="M133" i="9" s="1"/>
  <c r="L127" i="9"/>
  <c r="M127" i="9" s="1"/>
  <c r="L131" i="9"/>
  <c r="M131" i="9" s="1"/>
  <c r="L135" i="9"/>
  <c r="M135" i="9" s="1"/>
  <c r="L137" i="9"/>
  <c r="M137" i="9" s="1"/>
  <c r="L144" i="9"/>
  <c r="M144" i="9" s="1"/>
  <c r="L149" i="9"/>
  <c r="M149" i="9" s="1"/>
  <c r="L148" i="9"/>
  <c r="M148" i="9" s="1"/>
  <c r="L150" i="9"/>
  <c r="M150" i="9" s="1"/>
  <c r="L154" i="9"/>
  <c r="M154" i="9" s="1"/>
  <c r="L152" i="9"/>
  <c r="M152" i="9" s="1"/>
  <c r="L153" i="9"/>
  <c r="M153" i="9" s="1"/>
  <c r="L13" i="9"/>
  <c r="M13" i="9" s="1"/>
  <c r="L15" i="9"/>
  <c r="M15" i="9" s="1"/>
  <c r="L165" i="9"/>
  <c r="M165" i="9" s="1"/>
  <c r="L179" i="9"/>
  <c r="M179" i="9" s="1"/>
  <c r="L141" i="9"/>
  <c r="M141" i="9" s="1"/>
  <c r="L147" i="9"/>
  <c r="M147" i="9" s="1"/>
  <c r="L146" i="9"/>
  <c r="M146" i="9" s="1"/>
  <c r="L151" i="9"/>
  <c r="M151" i="9" s="1"/>
  <c r="L125" i="9"/>
  <c r="M125" i="9" s="1"/>
  <c r="L121" i="9"/>
  <c r="M121" i="9" s="1"/>
  <c r="L122" i="9"/>
  <c r="M122" i="9" s="1"/>
  <c r="L163" i="9"/>
  <c r="M163" i="9" s="1"/>
  <c r="L175" i="9"/>
  <c r="M175" i="9" s="1"/>
  <c r="L176" i="9"/>
  <c r="M176" i="9" s="1"/>
  <c r="L178" i="9"/>
  <c r="M178" i="9" s="1"/>
  <c r="L181" i="9"/>
  <c r="M181" i="9" s="1"/>
  <c r="L134" i="9"/>
  <c r="M134" i="9" s="1"/>
  <c r="L136" i="9"/>
  <c r="M136" i="9" s="1"/>
  <c r="L12" i="9"/>
  <c r="M12" i="9" s="1"/>
  <c r="L14" i="9"/>
  <c r="M14" i="9" s="1"/>
  <c r="L184" i="9"/>
  <c r="M184" i="9" s="1"/>
  <c r="L16" i="9"/>
  <c r="M16" i="9" s="1"/>
  <c r="L160" i="9"/>
  <c r="M160" i="9" s="1"/>
  <c r="L157" i="9"/>
  <c r="M157" i="9" s="1"/>
  <c r="L159" i="9"/>
  <c r="M159" i="9" s="1"/>
  <c r="L161" i="9"/>
  <c r="M161" i="9" s="1"/>
  <c r="L158" i="9"/>
  <c r="M158" i="9" s="1"/>
  <c r="L162" i="9"/>
  <c r="M162" i="9" s="1"/>
  <c r="L177" i="9"/>
  <c r="M177" i="9" s="1"/>
  <c r="L8" i="9"/>
  <c r="M8" i="9" s="1"/>
  <c r="L172" i="9"/>
  <c r="M172" i="9" s="1"/>
  <c r="L169" i="9"/>
  <c r="M169" i="9" s="1"/>
  <c r="L168" i="9"/>
  <c r="M168" i="9" s="1"/>
  <c r="L6" i="9"/>
  <c r="M6" i="9" s="1"/>
  <c r="L173" i="9"/>
  <c r="M173" i="9" s="1"/>
  <c r="L171" i="9"/>
  <c r="M171" i="9" s="1"/>
  <c r="L7" i="9"/>
  <c r="M7" i="9" s="1"/>
  <c r="L166" i="9"/>
  <c r="M166" i="9" s="1"/>
  <c r="L9" i="9"/>
  <c r="M9" i="9" s="1"/>
  <c r="L10" i="9"/>
  <c r="M10" i="9" s="1"/>
  <c r="L167" i="9"/>
  <c r="M167" i="9" s="1"/>
  <c r="L170" i="9"/>
  <c r="M170" i="9" s="1"/>
  <c r="L174" i="9"/>
  <c r="M174" i="9" s="1"/>
  <c r="L183" i="9"/>
  <c r="M183" i="9" s="1"/>
  <c r="L182" i="9"/>
  <c r="M182" i="9" s="1"/>
  <c r="L145" i="9"/>
  <c r="M145" i="9" s="1"/>
  <c r="L117" i="9"/>
  <c r="M117" i="9" s="1"/>
  <c r="L11" i="9"/>
  <c r="M11" i="9" s="1"/>
  <c r="I123" i="9"/>
  <c r="J123" i="9" s="1"/>
  <c r="I124" i="9"/>
  <c r="J124" i="9" s="1"/>
  <c r="I128" i="9"/>
  <c r="J128" i="9" s="1"/>
  <c r="I132" i="9"/>
  <c r="J132" i="9" s="1"/>
  <c r="I126" i="9"/>
  <c r="J126" i="9" s="1"/>
  <c r="I129" i="9"/>
  <c r="J129" i="9" s="1"/>
  <c r="I180" i="9"/>
  <c r="J180" i="9" s="1"/>
  <c r="I17" i="9"/>
  <c r="J17" i="9" s="1"/>
  <c r="I155" i="9"/>
  <c r="J155" i="9" s="1"/>
  <c r="I156" i="9"/>
  <c r="J156" i="9" s="1"/>
  <c r="I118" i="9"/>
  <c r="J118" i="9" s="1"/>
  <c r="I130" i="9"/>
  <c r="J130" i="9" s="1"/>
  <c r="I119" i="9"/>
  <c r="J119" i="9" s="1"/>
  <c r="I120" i="9"/>
  <c r="J120" i="9" s="1"/>
  <c r="I164" i="9"/>
  <c r="J164" i="9" s="1"/>
  <c r="I139" i="9"/>
  <c r="J139" i="9" s="1"/>
  <c r="I140" i="9"/>
  <c r="J140" i="9" s="1"/>
  <c r="I133" i="9"/>
  <c r="J133" i="9" s="1"/>
  <c r="I127" i="9"/>
  <c r="J127" i="9" s="1"/>
  <c r="I131" i="9"/>
  <c r="J131" i="9" s="1"/>
  <c r="I135" i="9"/>
  <c r="J135" i="9" s="1"/>
  <c r="I137" i="9"/>
  <c r="J137" i="9" s="1"/>
  <c r="I144" i="9"/>
  <c r="J144" i="9" s="1"/>
  <c r="I149" i="9"/>
  <c r="J149" i="9" s="1"/>
  <c r="I148" i="9"/>
  <c r="J148" i="9" s="1"/>
  <c r="I150" i="9"/>
  <c r="J150" i="9" s="1"/>
  <c r="I154" i="9"/>
  <c r="J154" i="9" s="1"/>
  <c r="I152" i="9"/>
  <c r="J152" i="9" s="1"/>
  <c r="I153" i="9"/>
  <c r="J153" i="9" s="1"/>
  <c r="I13" i="9"/>
  <c r="J13" i="9" s="1"/>
  <c r="I15" i="9"/>
  <c r="J15" i="9" s="1"/>
  <c r="I165" i="9"/>
  <c r="J165" i="9" s="1"/>
  <c r="I179" i="9"/>
  <c r="J179" i="9" s="1"/>
  <c r="I141" i="9"/>
  <c r="J141" i="9" s="1"/>
  <c r="I147" i="9"/>
  <c r="J147" i="9" s="1"/>
  <c r="I146" i="9"/>
  <c r="J146" i="9" s="1"/>
  <c r="I151" i="9"/>
  <c r="J151" i="9" s="1"/>
  <c r="I125" i="9"/>
  <c r="J125" i="9" s="1"/>
  <c r="I121" i="9"/>
  <c r="J121" i="9" s="1"/>
  <c r="I122" i="9"/>
  <c r="J122" i="9" s="1"/>
  <c r="I163" i="9"/>
  <c r="J163" i="9" s="1"/>
  <c r="I175" i="9"/>
  <c r="J175" i="9" s="1"/>
  <c r="I176" i="9"/>
  <c r="J176" i="9" s="1"/>
  <c r="I178" i="9"/>
  <c r="J178" i="9" s="1"/>
  <c r="I181" i="9"/>
  <c r="J181" i="9" s="1"/>
  <c r="I134" i="9"/>
  <c r="J134" i="9" s="1"/>
  <c r="I136" i="9"/>
  <c r="J136" i="9" s="1"/>
  <c r="I12" i="9"/>
  <c r="J12" i="9" s="1"/>
  <c r="I14" i="9"/>
  <c r="J14" i="9" s="1"/>
  <c r="I184" i="9"/>
  <c r="J184" i="9" s="1"/>
  <c r="I16" i="9"/>
  <c r="J16" i="9" s="1"/>
  <c r="I160" i="9"/>
  <c r="J160" i="9" s="1"/>
  <c r="I157" i="9"/>
  <c r="J157" i="9" s="1"/>
  <c r="I159" i="9"/>
  <c r="J159" i="9" s="1"/>
  <c r="I161" i="9"/>
  <c r="J161" i="9" s="1"/>
  <c r="I158" i="9"/>
  <c r="J158" i="9" s="1"/>
  <c r="I162" i="9"/>
  <c r="J162" i="9" s="1"/>
  <c r="I177" i="9"/>
  <c r="J177" i="9" s="1"/>
  <c r="I8" i="9"/>
  <c r="J8" i="9" s="1"/>
  <c r="I172" i="9"/>
  <c r="J172" i="9" s="1"/>
  <c r="I169" i="9"/>
  <c r="J169" i="9" s="1"/>
  <c r="I168" i="9"/>
  <c r="J168" i="9" s="1"/>
  <c r="I6" i="9"/>
  <c r="J6" i="9" s="1"/>
  <c r="I173" i="9"/>
  <c r="J173" i="9" s="1"/>
  <c r="I171" i="9"/>
  <c r="J171" i="9" s="1"/>
  <c r="I7" i="9"/>
  <c r="J7" i="9" s="1"/>
  <c r="I166" i="9"/>
  <c r="J166" i="9" s="1"/>
  <c r="I9" i="9"/>
  <c r="J9" i="9" s="1"/>
  <c r="I10" i="9"/>
  <c r="J10" i="9" s="1"/>
  <c r="I167" i="9"/>
  <c r="J167" i="9" s="1"/>
  <c r="I170" i="9"/>
  <c r="J170" i="9" s="1"/>
  <c r="I174" i="9"/>
  <c r="J174" i="9" s="1"/>
  <c r="I183" i="9"/>
  <c r="J183" i="9" s="1"/>
  <c r="I182" i="9"/>
  <c r="J182" i="9" s="1"/>
  <c r="I145" i="9"/>
  <c r="J145" i="9" s="1"/>
  <c r="I117" i="9"/>
  <c r="J117" i="9" s="1"/>
  <c r="I11" i="9"/>
  <c r="J11" i="9" s="1"/>
  <c r="L96" i="9" l="1"/>
  <c r="K99" i="9" l="1"/>
  <c r="K106" i="9" l="1"/>
  <c r="L99" i="9"/>
  <c r="K61" i="9" l="1"/>
  <c r="L106" i="9"/>
  <c r="L61" i="9" l="1"/>
  <c r="K74" i="9"/>
  <c r="L74" i="9" l="1"/>
  <c r="K62" i="9"/>
  <c r="L62" i="9" l="1"/>
  <c r="K75" i="9"/>
  <c r="K63" i="9" l="1"/>
  <c r="L75" i="9"/>
  <c r="L63" i="9" l="1"/>
  <c r="K77" i="9"/>
  <c r="K64" i="9" l="1"/>
  <c r="L77" i="9"/>
  <c r="K78" i="9" l="1"/>
  <c r="L64" i="9"/>
  <c r="L78" i="9" l="1"/>
  <c r="K82" i="9" l="1"/>
  <c r="L82" i="9" l="1"/>
  <c r="K83" i="9" l="1"/>
  <c r="L83" i="9" l="1"/>
  <c r="K57" i="9"/>
  <c r="L57" i="9" l="1"/>
  <c r="K68" i="9"/>
  <c r="K58" i="9" l="1"/>
  <c r="L68" i="9"/>
  <c r="K69" i="9" l="1"/>
  <c r="K70" i="9" s="1"/>
  <c r="L58" i="9"/>
  <c r="L70" i="9" l="1"/>
  <c r="K71" i="9"/>
  <c r="K37" i="9"/>
  <c r="L69" i="9"/>
  <c r="L71" i="9" l="1"/>
  <c r="K72" i="9"/>
  <c r="L72" i="9" s="1"/>
  <c r="L37" i="9"/>
  <c r="K47" i="9"/>
  <c r="L47" i="9" l="1"/>
  <c r="K53" i="9"/>
  <c r="K38" i="9" l="1"/>
  <c r="L53" i="9"/>
  <c r="L38" i="9" l="1"/>
  <c r="K48" i="9"/>
  <c r="L48" i="9" l="1"/>
  <c r="K54" i="9"/>
  <c r="K35" i="9" l="1"/>
  <c r="L54" i="9"/>
  <c r="L35" i="9" l="1"/>
  <c r="K18" i="9"/>
  <c r="K19" i="9" s="1"/>
  <c r="L19" i="9" s="1"/>
  <c r="K100" i="9" l="1"/>
  <c r="L100" i="9" s="1"/>
  <c r="L18" i="9"/>
</calcChain>
</file>

<file path=xl/sharedStrings.xml><?xml version="1.0" encoding="utf-8"?>
<sst xmlns="http://schemas.openxmlformats.org/spreadsheetml/2006/main" count="1130" uniqueCount="465">
  <si>
    <r>
      <rPr>
        <b/>
        <sz val="11"/>
        <color theme="1"/>
        <rFont val="Calibri"/>
        <family val="2"/>
        <scheme val="minor"/>
      </rPr>
      <t>Enterprise Metrics</t>
    </r>
    <r>
      <rPr>
        <sz val="11"/>
        <color theme="1"/>
        <rFont val="Calibri"/>
        <family val="2"/>
        <scheme val="minor"/>
      </rPr>
      <t xml:space="preserve"> are not permitted by Oracle to be included in a contract-level listing, however Mythics has the ability to seek one-off approvals for these offerings. Products highlighted in yellow may be eligible for Enterprise Metric in lieu of the standard metric listed.  If a customer desires to procure via enterprise metric, in lieu of the standard metric, Mythics will work with the customer to seek the required Oracle approval.  </t>
    </r>
  </si>
  <si>
    <r>
      <rPr>
        <b/>
        <sz val="11"/>
        <color theme="1"/>
        <rFont val="Calibri"/>
        <family val="2"/>
        <scheme val="minor"/>
      </rPr>
      <t>End of Life (EOL) Products</t>
    </r>
    <r>
      <rPr>
        <sz val="11"/>
        <color theme="1"/>
        <rFont val="Calibri"/>
        <family val="2"/>
        <scheme val="minor"/>
      </rPr>
      <t xml:space="preserve"> have been added on a separate tab. These can only be purchased for Technical Support Renewals. They cannot be sold as Net New any longer. Most of these EOL products have current equivalents or have been bundled into other products. We have notated which Net New Product can be purchased in its place. This is highlighted in green, should a customer need to shop for these product names.</t>
    </r>
  </si>
  <si>
    <r>
      <rPr>
        <b/>
        <sz val="11"/>
        <color theme="1"/>
        <rFont val="Calibri"/>
        <family val="2"/>
        <scheme val="minor"/>
      </rPr>
      <t>Nonstandard Metrics</t>
    </r>
    <r>
      <rPr>
        <sz val="11"/>
        <color theme="1"/>
        <rFont val="Calibri"/>
        <family val="2"/>
        <scheme val="minor"/>
      </rPr>
      <t xml:space="preserve"> are not permitted by Oracle to be included in a contract-level listing, however Mythics has the ability to seek one-off approvals for these offerings.  Standard metric of these offerings have been included and highlighted in blue. </t>
    </r>
  </si>
  <si>
    <t>Part Number</t>
  </si>
  <si>
    <t>Product Family</t>
  </si>
  <si>
    <t>Product Description</t>
  </si>
  <si>
    <t>Licensing Metric</t>
  </si>
  <si>
    <t>Unit of Measure</t>
  </si>
  <si>
    <t>Oracle Standard (Minimum)</t>
  </si>
  <si>
    <t>List Price</t>
  </si>
  <si>
    <t>Contract Discount under $250K</t>
  </si>
  <si>
    <t>Contract Price (under $250K)</t>
  </si>
  <si>
    <t>SULS Contract Price (under $250K)</t>
  </si>
  <si>
    <t>Contract Discount over 250K</t>
  </si>
  <si>
    <t>Contract Price (over $250K)</t>
  </si>
  <si>
    <t>SULS Contract Price (over $250K)</t>
  </si>
  <si>
    <t>L47217</t>
  </si>
  <si>
    <t>Active Data Guard</t>
  </si>
  <si>
    <t>Oracle Active Data Guard - Processor Perpetual</t>
  </si>
  <si>
    <t>PROCESSOR</t>
  </si>
  <si>
    <t>Each</t>
  </si>
  <si>
    <t>L47225</t>
  </si>
  <si>
    <t>Database Option - DBOPTIONS</t>
  </si>
  <si>
    <t>Oracle Advanced Compression - Named User Plus Perpetual</t>
  </si>
  <si>
    <t>NAMED USER PLUS</t>
  </si>
  <si>
    <t>L47232</t>
  </si>
  <si>
    <t>Oracle Advanced Compression - Processor Perpetual</t>
  </si>
  <si>
    <t>L10010</t>
  </si>
  <si>
    <t>Database Security</t>
  </si>
  <si>
    <t>Oracle Advanced Security - Named User Plus Perpetual</t>
  </si>
  <si>
    <t>A90622</t>
  </si>
  <si>
    <t>Oracle Advanced Security - Processor Perpetual</t>
  </si>
  <si>
    <t>L106169</t>
  </si>
  <si>
    <t>Oracle Audit Vault and Database Firewall - Named User Plus Perpetual</t>
  </si>
  <si>
    <t>L96615</t>
  </si>
  <si>
    <t>Oracle Audit Vault and Database Firewall - Processor Perpetual</t>
  </si>
  <si>
    <t>L11364</t>
  </si>
  <si>
    <t>SOA Suite - OTHERSOA</t>
  </si>
  <si>
    <t>Oracle B2B for EDI - Processor Perpetual</t>
  </si>
  <si>
    <t>L46663</t>
  </si>
  <si>
    <t>Business Intelligence Technology - BITECH</t>
  </si>
  <si>
    <t>Oracle Business Intelligence Standard Edition One - Named User Plus Perpetual</t>
  </si>
  <si>
    <t>L71666</t>
  </si>
  <si>
    <t>Infrastructure Management - SAM</t>
  </si>
  <si>
    <t>Oracle Configuration Management Pack for Applications - Named User Plus Perpetual</t>
  </si>
  <si>
    <t>NAMED USER</t>
  </si>
  <si>
    <t>L71656</t>
  </si>
  <si>
    <t>Oracle Configuration Management Pack for Applications - Processor Perpetual</t>
  </si>
  <si>
    <t>L42186</t>
  </si>
  <si>
    <t>Data Integrator - DATAINTG</t>
  </si>
  <si>
    <t>Oracle Data Integrator Enterprise Edition - Processor Perpetual</t>
  </si>
  <si>
    <t>L100142</t>
  </si>
  <si>
    <t>Oracle Data Masking and Subsetting Pack - Processor Perpetual</t>
  </si>
  <si>
    <t>L10001</t>
  </si>
  <si>
    <t>Database Enterprise Edition</t>
  </si>
  <si>
    <t>Oracle Database Enterprise Edition - Named User Plus Perpetual</t>
  </si>
  <si>
    <t>A90611</t>
  </si>
  <si>
    <t>Oracle Database Enterprise Edition - Processor Perpetual</t>
  </si>
  <si>
    <t>L46639</t>
  </si>
  <si>
    <t>Other Database - DB&amp;SRVR</t>
  </si>
  <si>
    <t>Oracle Database Gateway for SQL server - Computer Perpetual</t>
  </si>
  <si>
    <t>COMPUTER</t>
  </si>
  <si>
    <t>L93050</t>
  </si>
  <si>
    <t>Enterprise Management - Database Lifecycle Management</t>
  </si>
  <si>
    <t>Oracle Database Lifecycle Management Pack - Named User Plus Perpetual</t>
  </si>
  <si>
    <t>L93057</t>
  </si>
  <si>
    <t>Oracle Database Lifecycle Management Pack - Processor Perpetual</t>
  </si>
  <si>
    <t>L103399</t>
  </si>
  <si>
    <t>Database Standard Editions</t>
  </si>
  <si>
    <t>Oracle Database Standard Edition 2 - Processor Perpetual</t>
  </si>
  <si>
    <t>L27166</t>
  </si>
  <si>
    <t>Oracle Database Vault - Named User Plus Perpetual</t>
  </si>
  <si>
    <t>L27158</t>
  </si>
  <si>
    <t>Oracle Database Vault - Processor Perpetual</t>
  </si>
  <si>
    <t>L10012</t>
  </si>
  <si>
    <t>Diagnostics and Tuning</t>
  </si>
  <si>
    <t>Oracle Diagnostics Pack - Named User Plus Perpetual</t>
  </si>
  <si>
    <t>A90649</t>
  </si>
  <si>
    <t>Oracle Diagnostics Pack - Processor Perpetual</t>
  </si>
  <si>
    <t>L75978</t>
  </si>
  <si>
    <t>GoldenGate for Oracle Database</t>
  </si>
  <si>
    <t>Oracle GoldenGate - Processor Perpetual</t>
  </si>
  <si>
    <t>L83855</t>
  </si>
  <si>
    <t>Identity Management</t>
  </si>
  <si>
    <t>Oracle Identity and Access Management Suite Plus - Employee User Perpetual</t>
  </si>
  <si>
    <t>EMPLOYEE USER</t>
  </si>
  <si>
    <t>L83862</t>
  </si>
  <si>
    <t>Oracle Identity and Access Management Suite Plus - Non Employee User - External Perpetual</t>
  </si>
  <si>
    <t>NON EMPLOYEE USR EXTERNAL</t>
  </si>
  <si>
    <t>L95713</t>
  </si>
  <si>
    <t>Oracle Identity Governance Suite - Named User Plus Perpetual</t>
  </si>
  <si>
    <t>L95721</t>
  </si>
  <si>
    <t>Oracle Identity Governance Suite - Processor Perpetual</t>
  </si>
  <si>
    <t>L17784</t>
  </si>
  <si>
    <t>Oracle Identity Manager Connector - Microsoft Active Directory - Connector Perpetual</t>
  </si>
  <si>
    <t>CONNECTOR</t>
  </si>
  <si>
    <t>L17848</t>
  </si>
  <si>
    <t>Oracle Identity Manager Connector - Microsoft Exchange - Connector Perpetual</t>
  </si>
  <si>
    <t>L10018</t>
  </si>
  <si>
    <t>Application Servers - OTHERSOA</t>
  </si>
  <si>
    <t>Oracle Internet Application Server Enterprise Edition - Named User Plus Perpetual</t>
  </si>
  <si>
    <t>A90632</t>
  </si>
  <si>
    <t>Oracle Internet Application Server Enterprise Edition - Processor Perpetual</t>
  </si>
  <si>
    <t>L10021</t>
  </si>
  <si>
    <t>Other Tools - OTHERSOA</t>
  </si>
  <si>
    <t>Oracle Internet Developer Suite - Named User Plus Perpetual</t>
  </si>
  <si>
    <t>L100242</t>
  </si>
  <si>
    <t>Oracle Managed File Transfer - Processor Perpetual</t>
  </si>
  <si>
    <t>L76080</t>
  </si>
  <si>
    <t>GoldenGate for Non Oracle Database</t>
  </si>
  <si>
    <t>Oracle Management Pack for Oracle GoldenGate - Processor Perpetual</t>
  </si>
  <si>
    <t>Oracle GoldenGate for Distributed Applications and Analytics - Processor Perpetual</t>
  </si>
  <si>
    <t>Oracle GoldenGate for Non Oracle Database</t>
  </si>
  <si>
    <t>L86623</t>
  </si>
  <si>
    <t>Oracle Management Pack Plus for Identity Management - Employee User Perpetual</t>
  </si>
  <si>
    <t>L86629</t>
  </si>
  <si>
    <t>Oracle Management Pack Plus for Identity Management - Non Employee User - External Perpetual</t>
  </si>
  <si>
    <t>L99274</t>
  </si>
  <si>
    <t>Oracle Management Pack Plus for Identity Management - Processor Perpetual</t>
  </si>
  <si>
    <t>L97993</t>
  </si>
  <si>
    <t>Oracle Multitenant - Processor Perpetual</t>
  </si>
  <si>
    <t>L10006</t>
  </si>
  <si>
    <t>Database In-Memory and Partitioning</t>
  </si>
  <si>
    <t>Oracle Partitioning - Named User Plus Perpetual</t>
  </si>
  <si>
    <t>A90620</t>
  </si>
  <si>
    <t>Oracle Partitioning - Processor Perpetual</t>
  </si>
  <si>
    <t>L10024</t>
  </si>
  <si>
    <t>Oracle Programmer - Named User Plus Perpetual</t>
  </si>
  <si>
    <t>L10005</t>
  </si>
  <si>
    <t>Real Application Clusters</t>
  </si>
  <si>
    <t>Oracle Real Application Clusters - Named User Plus Perpetual</t>
  </si>
  <si>
    <t>A90619</t>
  </si>
  <si>
    <t>Oracle Real Application Clusters - Processor Perpetual</t>
  </si>
  <si>
    <t>L88612</t>
  </si>
  <si>
    <t>Oracle SOA Management Pack Enterprise Edition - Processor Perpetual</t>
  </si>
  <si>
    <t>L17426</t>
  </si>
  <si>
    <t>SOA Suite - WBCNTRTMW</t>
  </si>
  <si>
    <t>Oracle SOA Suite for Oracle Middleware - Processor Perpetual</t>
  </si>
  <si>
    <t>L10013</t>
  </si>
  <si>
    <t>Oracle Tuning Pack - Named User Plus Perpetual</t>
  </si>
  <si>
    <t>A90650</t>
  </si>
  <si>
    <t>Oracle Tuning Pack - Processor Perpetual</t>
  </si>
  <si>
    <t>L58970</t>
  </si>
  <si>
    <t>Oracle WebLogic Server Enterprise Edition - Named User Plus Perpetual</t>
  </si>
  <si>
    <t>L58978</t>
  </si>
  <si>
    <t>Oracle WebLogic Server Enterprise Edition - Processor Perpetual</t>
  </si>
  <si>
    <t>L88626</t>
  </si>
  <si>
    <t>WebLogic Server Management Pack Enterprise Edition - OTHERSOA</t>
  </si>
  <si>
    <t>Oracle WebLogic Server Management Pack Enterprise Edition - Processor Perpetual</t>
  </si>
  <si>
    <t>L59008</t>
  </si>
  <si>
    <t>Oracle WebLogic Suite - Processor Perpetual</t>
  </si>
  <si>
    <t>L42028</t>
  </si>
  <si>
    <t>MDM Siebel - CDH</t>
  </si>
  <si>
    <t>Oracle Activity Hub B2B for Oracle Customer Hub B2B - Record Perpetual</t>
  </si>
  <si>
    <t>RECORD</t>
  </si>
  <si>
    <t>L42077</t>
  </si>
  <si>
    <t>Oracle Activity Hub B2C for Oracle Customer Hub B2C - Record Perpetual</t>
  </si>
  <si>
    <t>L42154</t>
  </si>
  <si>
    <t>Oracle Case Hub - Record Perpetual</t>
  </si>
  <si>
    <t>L42063</t>
  </si>
  <si>
    <t>Oracle Customer Hub Add-On B2B for Siebel CRM and Oracle E-Business Suite - Record Perpetual</t>
  </si>
  <si>
    <t>L42112</t>
  </si>
  <si>
    <t>Oracle Customer Hub Add-On B2C for Siebel CRM and Oracle E-Business Suite - Record Perpetual</t>
  </si>
  <si>
    <t>L42119</t>
  </si>
  <si>
    <t>Oracle Customer Hub Data Steward - Application User Perpetual</t>
  </si>
  <si>
    <t>APPLICATION USER</t>
  </si>
  <si>
    <t>L103896</t>
  </si>
  <si>
    <t>Siebel CRM - CRMHS</t>
  </si>
  <si>
    <t>Siebel Tools - Application User Perpetual</t>
  </si>
  <si>
    <t>L28665</t>
  </si>
  <si>
    <t>PeopleSoft Enterprise</t>
  </si>
  <si>
    <t>PeopleSoft Enterprise Financials - Application User  Perpetual</t>
  </si>
  <si>
    <t>L34652</t>
  </si>
  <si>
    <t>PeopleSoft Enterprise Contracts - Application User Perpetual</t>
  </si>
  <si>
    <t>L32406</t>
  </si>
  <si>
    <t>PeopleSoft Enterprise ePerformance - Employee Perpetual</t>
  </si>
  <si>
    <t>EMPLOYEE</t>
  </si>
  <si>
    <t>L28692</t>
  </si>
  <si>
    <t>PeopleSoft Enterprise eProcurement - Application User Perpetual</t>
  </si>
  <si>
    <t>L47941</t>
  </si>
  <si>
    <t>PeopleSoft Enterprise Expenses - Expense Report Perpetual</t>
  </si>
  <si>
    <t xml:space="preserve">EXPENSE REPORT </t>
  </si>
  <si>
    <t>L28677</t>
  </si>
  <si>
    <t>PeopleSoft Enterprise Grants - Application User Perpetual</t>
  </si>
  <si>
    <t>L28660</t>
  </si>
  <si>
    <t>PeopleSoft Enterprise Human Resources - Employee Perpetual</t>
  </si>
  <si>
    <t>L28750</t>
  </si>
  <si>
    <t>PeopleSoft Enterprise Interaction Hub - Application User Perpetual</t>
  </si>
  <si>
    <t>L46783</t>
  </si>
  <si>
    <t>PeopleSoft Enterprise Payroll Interface - Employee Perpetual</t>
  </si>
  <si>
    <t>L28675</t>
  </si>
  <si>
    <t>PeopleSoft Enterprise Project Costing - Application User Perpetual</t>
  </si>
  <si>
    <t>L28687</t>
  </si>
  <si>
    <t>PeopleSoft Enterprise Purchasing - Application User Perpetual</t>
  </si>
  <si>
    <t>L28662</t>
  </si>
  <si>
    <t>PeopleSoft Enterprise Recruiting Solutions - Employee Perpetual</t>
  </si>
  <si>
    <t>L32402</t>
  </si>
  <si>
    <t>PeopleSoft Enterprise Time and Labor - Employee Perpetual</t>
  </si>
  <si>
    <t>L34715</t>
  </si>
  <si>
    <t>PeopleSoft Enterprise UPK Project Costing (up to 4K employees and up to $1 billion in revenue) - UPK Module Perpetual</t>
  </si>
  <si>
    <t>UPK MODULE</t>
  </si>
  <si>
    <t>L17918</t>
  </si>
  <si>
    <t>UPK Standard</t>
  </si>
  <si>
    <t>User Productivity Kit Standard - UPK Developer Perpetual</t>
  </si>
  <si>
    <t>UPK DEVELOPER</t>
  </si>
  <si>
    <t>L93824</t>
  </si>
  <si>
    <t>User Productivity Kit Standard - Employee Perpetual</t>
  </si>
  <si>
    <t>L31958</t>
  </si>
  <si>
    <t>HCM Oracle eBusiness Suite - OTHERHCM</t>
  </si>
  <si>
    <t>Oracle Self-Service Human Resources - Employee Perpetual</t>
  </si>
  <si>
    <t>L70295</t>
  </si>
  <si>
    <t>Construction &amp; Engineering</t>
  </si>
  <si>
    <t>Primavera P6 Enterprise Project Portfolio Management - Application User Perpetual</t>
  </si>
  <si>
    <t>Application User</t>
  </si>
  <si>
    <t>B85800</t>
  </si>
  <si>
    <t>Cloud Applications</t>
  </si>
  <si>
    <t>Fusion Human Capital Management Base Cloud Service</t>
  </si>
  <si>
    <t>Hosted Employee</t>
  </si>
  <si>
    <t>B89448</t>
  </si>
  <si>
    <t>Fusion Advanced Human Capital Management Controls Cloud Service</t>
  </si>
  <si>
    <t>B95499</t>
  </si>
  <si>
    <t>Fusion Communicate Cloud Service</t>
  </si>
  <si>
    <t>B87388</t>
  </si>
  <si>
    <t>Fusion Human Resources Help Desk Cloud Service</t>
  </si>
  <si>
    <t>B87675</t>
  </si>
  <si>
    <t>Fusion Recruiting Cloud Service</t>
  </si>
  <si>
    <t>B95763</t>
  </si>
  <si>
    <t xml:space="preserve">   Fusion Recruiting Booster Cloud Service</t>
  </si>
  <si>
    <t>B109620</t>
  </si>
  <si>
    <t>Fusion Workforce Compensation Cloud Service</t>
  </si>
  <si>
    <t>Hosted Compensated Individual</t>
  </si>
  <si>
    <t>B89482</t>
  </si>
  <si>
    <t>Fusion Workforce Health and Safety Incidents Cloud Service</t>
  </si>
  <si>
    <t>B85242</t>
  </si>
  <si>
    <t>Fusion Learning Cloud Service</t>
  </si>
  <si>
    <t>Hosted Named User</t>
  </si>
  <si>
    <t>B95657</t>
  </si>
  <si>
    <t xml:space="preserve">   Fusion Learning Connect Cloud Service
</t>
  </si>
  <si>
    <t>B94925</t>
  </si>
  <si>
    <t>Fusion Talent Management Cloud Service</t>
  </si>
  <si>
    <t>B75365</t>
  </si>
  <si>
    <t>Fusion Time and Labor Cloud Service</t>
  </si>
  <si>
    <t xml:space="preserve">B95573 </t>
  </si>
  <si>
    <t>Fusion Touchpoints Cloud Service</t>
  </si>
  <si>
    <t>B98207</t>
  </si>
  <si>
    <t>Fusion Workforce Scheduling Cloud Service</t>
  </si>
  <si>
    <t>B107959</t>
  </si>
  <si>
    <t xml:space="preserve">   Fusion Workforce Labor Optimization Cloud Service </t>
  </si>
  <si>
    <t>Hosted Managed Resource</t>
  </si>
  <si>
    <t>B110322</t>
  </si>
  <si>
    <t>Oracle Fusion Payroll Cloud Service for United States</t>
  </si>
  <si>
    <t>B92354</t>
  </si>
  <si>
    <t>Fusion HCM Analytics</t>
  </si>
  <si>
    <t>B98137</t>
  </si>
  <si>
    <t>B84490</t>
  </si>
  <si>
    <t>Additional Test Environment for Oracle Fusion Cloud Service</t>
  </si>
  <si>
    <t>B93515</t>
  </si>
  <si>
    <t>Additional Test Environment for Fusion Data Intelligence</t>
  </si>
  <si>
    <t>B85679</t>
  </si>
  <si>
    <t xml:space="preserve">Break Glass for Fusion Cloud Service </t>
  </si>
  <si>
    <t>B87365</t>
  </si>
  <si>
    <t>Oracle Fusion HIPAA Cloud Service</t>
  </si>
  <si>
    <t>B86074</t>
  </si>
  <si>
    <t>Load Testing Cloud Service for Fusion - Five Business Flows</t>
  </si>
  <si>
    <t>B86075</t>
  </si>
  <si>
    <t>Load Testing Cloud Service for Fusion - Five Additional Business Flows</t>
  </si>
  <si>
    <t>B93112</t>
  </si>
  <si>
    <t xml:space="preserve">Oracle PCI Compliance Cloud Service </t>
  </si>
  <si>
    <t>B87366</t>
  </si>
  <si>
    <t>Fusion for United States Government Cloud Service</t>
  </si>
  <si>
    <t>B91079</t>
  </si>
  <si>
    <t>Oracle Fusion Enterprise Resource Planning Cloud Service</t>
  </si>
  <si>
    <t>B91080</t>
  </si>
  <si>
    <t>Oracle Fusion Enterprise Resource Planning for Self Service Cloud Service</t>
  </si>
  <si>
    <t>B91081</t>
  </si>
  <si>
    <t>Oracle Fusion Risk Management Cloud Service</t>
  </si>
  <si>
    <t>B81510</t>
  </si>
  <si>
    <t>Oracle Fusion Financial Reporting Compliance Cloud Service</t>
  </si>
  <si>
    <t>B87855</t>
  </si>
  <si>
    <t>Oracle Fusion Accounting Hub Cloud Service</t>
  </si>
  <si>
    <t>Hosted 1,000 Records</t>
  </si>
  <si>
    <t>B99587</t>
  </si>
  <si>
    <t>Oracle Fusion Accounting Hub Analytics</t>
  </si>
  <si>
    <t>B99686</t>
  </si>
  <si>
    <t>Oracle Fusion Document Recognition Cloud Service</t>
  </si>
  <si>
    <t>B91082</t>
  </si>
  <si>
    <t>Oracle Fusion Procurement Cloud Service</t>
  </si>
  <si>
    <t>B91083</t>
  </si>
  <si>
    <t>Oracle Fusion Procurement Self Service Cloud Service</t>
  </si>
  <si>
    <t>B93429</t>
  </si>
  <si>
    <t>Oracle Fusion Order Management Cloud Service</t>
  </si>
  <si>
    <t>B91056</t>
  </si>
  <si>
    <t>Oracle Fusion Product Management Cloud Service</t>
  </si>
  <si>
    <t>B95242</t>
  </si>
  <si>
    <t xml:space="preserve">Oracle Fusion Product Management Reviewer Cloud Service </t>
  </si>
  <si>
    <t>B91057</t>
  </si>
  <si>
    <t>Oracle Fusion Supply Chain Execution Cloud Service</t>
  </si>
  <si>
    <t>B91059</t>
  </si>
  <si>
    <t>Oracle Fusion Supply Planning Cloud Service</t>
  </si>
  <si>
    <t>B91060</t>
  </si>
  <si>
    <t>Oracle Fusion Demand Management Cloud Service</t>
  </si>
  <si>
    <t>B91061</t>
  </si>
  <si>
    <t>Oracle Fusion Sales and Operations Planning Cloud Service</t>
  </si>
  <si>
    <t>B86732</t>
  </si>
  <si>
    <t>Fusion Enterprise Contracts Cloud Service</t>
  </si>
  <si>
    <t>B87862</t>
  </si>
  <si>
    <t>Oracle Fusion Supply Chain Collaboration Cloud Service</t>
  </si>
  <si>
    <t>B91150</t>
  </si>
  <si>
    <t>Fusion ERP Analytics</t>
  </si>
  <si>
    <t>Hosted Named User Per Month</t>
  </si>
  <si>
    <t>B93514</t>
  </si>
  <si>
    <t>B94572</t>
  </si>
  <si>
    <t>Fusion SCM Analytics</t>
  </si>
  <si>
    <t>B95478</t>
  </si>
  <si>
    <t>B91074</t>
  </si>
  <si>
    <t>Oracle Enterprise Performance Management Enterprise Cloud Service</t>
  </si>
  <si>
    <t>B91075</t>
  </si>
  <si>
    <t>B91077</t>
  </si>
  <si>
    <t>Oracle Additional Application for Oracle Enterprise Performance Management Enterprise Cloud Service</t>
  </si>
  <si>
    <t>Hosted Environment</t>
  </si>
  <si>
    <t>B91920</t>
  </si>
  <si>
    <t>Enterprise Data Management (EDM) Cloud Service</t>
  </si>
  <si>
    <t>B91078</t>
  </si>
  <si>
    <t>Enterprise Data Management Cloud Service</t>
  </si>
  <si>
    <t>B94392</t>
  </si>
  <si>
    <t xml:space="preserve">Oracle Additional Environments for Enterprise Data Management (EDM) Cloud Service </t>
  </si>
  <si>
    <t>Test Environment</t>
  </si>
  <si>
    <t>B82309</t>
  </si>
  <si>
    <t>Enterprise Performance Management for United States Government Cloud Service</t>
  </si>
  <si>
    <t>B90142</t>
  </si>
  <si>
    <t>Oracle Fusion Permitting and Licensing Cloud Service</t>
  </si>
  <si>
    <t>Hosetd Named User</t>
  </si>
  <si>
    <t>B91938</t>
  </si>
  <si>
    <t>Oracle Digital Assistant Platform for Oracle SaaS</t>
  </si>
  <si>
    <t>B91939</t>
  </si>
  <si>
    <t>B91940</t>
  </si>
  <si>
    <t>1000 Sessions</t>
  </si>
  <si>
    <t>B94926</t>
  </si>
  <si>
    <t xml:space="preserve">Oracle Process Automation for Fusion Applications </t>
  </si>
  <si>
    <t>B94927</t>
  </si>
  <si>
    <t>B91109</t>
  </si>
  <si>
    <t>Oracle Integration Cloud Service for Oracle SaaS - Standard</t>
  </si>
  <si>
    <t>1 Million Messages</t>
  </si>
  <si>
    <t>B91110</t>
  </si>
  <si>
    <t>Oracle Integration Cloud Service for Oracle SaaS - Enterprise</t>
  </si>
  <si>
    <t xml:space="preserve">1 Million Messages </t>
  </si>
  <si>
    <t>B86668</t>
  </si>
  <si>
    <t>Cloud Priority Support for SaaS</t>
  </si>
  <si>
    <t xml:space="preserve"> 10% of Net Subscription Fee </t>
  </si>
  <si>
    <t>B86669</t>
  </si>
  <si>
    <t>Cloud Priority Support for SaaS-Base Fee</t>
  </si>
  <si>
    <t>B91205</t>
  </si>
  <si>
    <t>Oracle Intelligent Advisor Cloud Service</t>
  </si>
  <si>
    <t>1,000 Interactions</t>
  </si>
  <si>
    <t>B88872</t>
  </si>
  <si>
    <t>Policy Automation for Workers Cloud Service</t>
  </si>
  <si>
    <t>B93303</t>
  </si>
  <si>
    <t>Additional Test Environment for Oracle Intelligent Advisor Cloud Service</t>
  </si>
  <si>
    <t>B96472</t>
  </si>
  <si>
    <t>Oracle Intelligent Advisor for United States Government Cloud Service</t>
  </si>
  <si>
    <t>B88480</t>
  </si>
  <si>
    <t>Oracle RightNow Standard Dynamic Agent Desktop Cloud Service</t>
  </si>
  <si>
    <t>B88481</t>
  </si>
  <si>
    <t>Hosted Connected User</t>
  </si>
  <si>
    <t>B88482</t>
  </si>
  <si>
    <t>Hosted Named Seat Month</t>
  </si>
  <si>
    <t>B88483</t>
  </si>
  <si>
    <t>Hosted Connected Seat Month</t>
  </si>
  <si>
    <t>B88484</t>
  </si>
  <si>
    <t>Oracle RightNow Enterprise Dynamic Agent Desktop Cloud Service</t>
  </si>
  <si>
    <t>B88485</t>
  </si>
  <si>
    <t>B88486</t>
  </si>
  <si>
    <t>B88487</t>
  </si>
  <si>
    <t>B88488</t>
  </si>
  <si>
    <t>Oracle RightNow Enterprise Contact Center Dynamic Agent Desktop Cloud Service</t>
  </si>
  <si>
    <t>B88489</t>
  </si>
  <si>
    <t>B88490</t>
  </si>
  <si>
    <t>B88491</t>
  </si>
  <si>
    <t>B88492</t>
  </si>
  <si>
    <t>Oracle RightNow Standalone Chat Dynamic Agent Desktop Cloud Service</t>
  </si>
  <si>
    <t>B88493</t>
  </si>
  <si>
    <t>B88494</t>
  </si>
  <si>
    <t>B88495</t>
  </si>
  <si>
    <t>B72236</t>
  </si>
  <si>
    <t>Oracle RightNow Universal Core Tier 1 Sessions Monthly</t>
  </si>
  <si>
    <t>100 Sessions-Monthly Capacity</t>
  </si>
  <si>
    <t>B82253</t>
  </si>
  <si>
    <t>Oracle RightNow Universal Advanced Knowledge Tier 2 Sessions Monthly</t>
  </si>
  <si>
    <t>B72233</t>
  </si>
  <si>
    <t>Oracle RightNow Universal Policy Automation Tier 3 Sessions Monthly</t>
  </si>
  <si>
    <t>B72237</t>
  </si>
  <si>
    <t>Oracle RightNow Universal Core Tier 1 Sessions Service Period Pool</t>
  </si>
  <si>
    <t>100 Sessions-Pooled Capacity</t>
  </si>
  <si>
    <t>B82254</t>
  </si>
  <si>
    <t>Oracle RightNow Universal Advanced Knowledge Tier 2 Sessions Service Period Pool</t>
  </si>
  <si>
    <t>B72234</t>
  </si>
  <si>
    <t>Oracle RightNow Universal Policy Automation Tier 3 Sessions Service Period Pool</t>
  </si>
  <si>
    <t>B69332</t>
  </si>
  <si>
    <t>Oracle RightNow PCI Certified Cloud Platform Cloud Service</t>
  </si>
  <si>
    <t xml:space="preserve">Customer </t>
  </si>
  <si>
    <t xml:space="preserve"> </t>
  </si>
  <si>
    <t>B85994</t>
  </si>
  <si>
    <t>Oracle RightNow HIPAA Cloud Platform Cloud Service</t>
  </si>
  <si>
    <t>B69333</t>
  </si>
  <si>
    <t>Oracle RightNow Cloud Platform for United States Government Cloud Service</t>
  </si>
  <si>
    <t xml:space="preserve"> 30% of Net Subscription Fees </t>
  </si>
  <si>
    <t>B84256</t>
  </si>
  <si>
    <t>Talent Acquisition Cloud Service</t>
  </si>
  <si>
    <t>B82310</t>
  </si>
  <si>
    <t>Taleo Scheduling Cloud Service</t>
  </si>
  <si>
    <t>B84262</t>
  </si>
  <si>
    <t>Additional Test Environment for Oracle Taleo Cloud Service</t>
  </si>
  <si>
    <t>B109602</t>
  </si>
  <si>
    <t>EDU Fusion ERPM Cloud Guided Learning Service</t>
  </si>
  <si>
    <t>B109604</t>
  </si>
  <si>
    <t>EDU Fusion HCM Cloud Guided Learning Service</t>
  </si>
  <si>
    <t>N/a</t>
  </si>
  <si>
    <t>B96220</t>
  </si>
  <si>
    <t>Oracle Student Aid Eiligibility Cloud Service</t>
  </si>
  <si>
    <t>Student Aid Applicant</t>
  </si>
  <si>
    <t>B96221</t>
  </si>
  <si>
    <t>Oracle Student Financial Planning Cloud Service</t>
  </si>
  <si>
    <t>Student Aid Recipient</t>
  </si>
  <si>
    <t>Additional Test Environment for Oracle Student Financial Planning Cloud Service</t>
  </si>
  <si>
    <t>New Product Equivalent for Net New Purchases</t>
  </si>
  <si>
    <t xml:space="preserve">End Of Life Products: </t>
  </si>
  <si>
    <t>Configuration Management Pack for Oracle Middleware - Named User Plus Perpetual</t>
  </si>
  <si>
    <t>n/a</t>
  </si>
  <si>
    <t>May only be purchased for Technical Support Renewals</t>
  </si>
  <si>
    <t>Database Lifecycle Management Pack</t>
  </si>
  <si>
    <t>Configuration Management Pack for Oracle Middleware - Processor Perpetual</t>
  </si>
  <si>
    <t>Diagnostics Pack for Oracle Middleware - Named User Plus Perpetual </t>
  </si>
  <si>
    <t>Diagnostics Pack for Oracle Middleware - Processor Perpetual</t>
  </si>
  <si>
    <t>Pure Name &amp; Address (North America) - Processor Perpetual (was this ever a real product?)</t>
  </si>
  <si>
    <t>Product Not Found</t>
  </si>
  <si>
    <t>Oracle Healthcare Adapter - Processor Perpetual</t>
  </si>
  <si>
    <t>Adapters</t>
  </si>
  <si>
    <t>No Net New Options</t>
  </si>
  <si>
    <t>Oracle Data Masking Pack - Processor Perpetual</t>
  </si>
  <si>
    <t>Provisioning and Patch Automation Pack - Processor Perpetual</t>
  </si>
  <si>
    <t>Change Management Pack - Processor Perpetual</t>
  </si>
  <si>
    <t>Provisioning and Patch Automation Pack for Database - Processor Perpetual</t>
  </si>
  <si>
    <t>Diagnostics Pack for Internet Application Server - Named User Plus Perpetual</t>
  </si>
  <si>
    <t>DEVELOPER 2.0 - Named User Plus Perpetual</t>
  </si>
  <si>
    <t>Internet Developer Suite</t>
  </si>
  <si>
    <t>PLUS V3.3 - Named User Plus Perpetual</t>
  </si>
  <si>
    <t>Internet Developer Suite or bundle into Database Enterprise Edition</t>
  </si>
  <si>
    <t>SERVER EE 7.3 - Named User Plus Perpetual</t>
  </si>
  <si>
    <t>SERVER EE 7.3 - Concurrent Device Perpetual</t>
  </si>
  <si>
    <t>CONCURRENT DEVICE</t>
  </si>
  <si>
    <t>SERVER EE 8.0 - Concurrent Device Perpetual</t>
  </si>
  <si>
    <t>Oracle Database Standard Edition One - Processor Perpetual</t>
  </si>
  <si>
    <t>Oracle Internet Application Server Standard Edition One - Processor Perpetual</t>
  </si>
  <si>
    <t>WebLogic Suite</t>
  </si>
  <si>
    <t>PeopleSoft Enterprise Financials Portal Pack - Enterprise $M in Revenue Perpetual</t>
  </si>
  <si>
    <t>Enterprise $M in Revenue</t>
  </si>
  <si>
    <t>Portal Packs</t>
  </si>
  <si>
    <t>PeopleSoft Enterprise HCM Portal Pack - Enterprise Employee Perpetual</t>
  </si>
  <si>
    <t>PeopleSoft Enterprise Supply Chain Portal Pack - Enterprise $M in Revenue Perpetual</t>
  </si>
  <si>
    <t>PeopleSoft Enterprise EPM Portal Pack - Enterprise $M in Revenue Perpetual</t>
  </si>
  <si>
    <t xml:space="preserve">PeopleSoft Enterprise Activity - Based Management - Enterprise $M in Revenue Perpetual </t>
  </si>
  <si>
    <t>Engineered Systems Software</t>
  </si>
  <si>
    <t>Exadata Storage Server Software</t>
  </si>
  <si>
    <t>Disk Drive</t>
  </si>
  <si>
    <t>L68816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</si>
</sst>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0.0%"/>
  </numFmts>
  <fonts count="5"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sz val="11"/>
      <color rgb="FF00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
      <patternFill patternType="solid">
        <fgColor rgb="FF00B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4">
    <xf numFmtId="0" fontId="0" fillId="0" borderId="0"/>
    <xf numFmtId="44" fontId="2" fillId="0" borderId="0" applyFont="0" applyFill="0" applyBorder="0" applyAlignment="0" applyProtection="0"/>
    <xf numFmtId="0" fontId="2" fillId="0" borderId="0"/>
    <xf numFmtId="44" fontId="2" fillId="0" borderId="0" applyFont="0" applyFill="0" applyBorder="0" applyAlignment="0" applyProtection="0"/>
  </cellStyleXfs>
  <cellXfs count="70">
    <xf numFmtId="0" fontId="0" fillId="0" borderId="0" xfId="0"/>
    <xf numFmtId="0" fontId="0" fillId="0" borderId="1" xfId="0" applyBorder="1"/>
    <xf numFmtId="44" fontId="0" fillId="0" borderId="1" xfId="1" applyFont="1" applyFill="1" applyBorder="1"/>
    <xf numFmtId="8" fontId="0" fillId="0" borderId="1" xfId="0" applyNumberFormat="1" applyBorder="1"/>
    <xf numFmtId="0" fontId="0" fillId="0" borderId="1" xfId="0" applyBorder="1" applyAlignment="1">
      <alignment wrapText="1"/>
    </xf>
    <xf numFmtId="0" fontId="0" fillId="3" borderId="1" xfId="0" applyFill="1" applyBorder="1"/>
    <xf numFmtId="0" fontId="1" fillId="2" borderId="1" xfId="0" applyFont="1" applyFill="1" applyBorder="1" applyAlignment="1">
      <alignment horizontal="left" vertical="top"/>
    </xf>
    <xf numFmtId="0" fontId="1" fillId="0" borderId="0" xfId="0" applyFont="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3" fillId="0" borderId="1" xfId="0" applyFont="1" applyBorder="1" applyAlignment="1">
      <alignment horizontal="left" vertical="top"/>
    </xf>
    <xf numFmtId="0" fontId="0" fillId="0" borderId="1" xfId="0" applyBorder="1" applyAlignment="1">
      <alignment horizontal="left" vertical="top" wrapText="1"/>
    </xf>
    <xf numFmtId="0" fontId="0" fillId="0" borderId="0" xfId="0" applyAlignment="1">
      <alignment horizontal="center"/>
    </xf>
    <xf numFmtId="0" fontId="0" fillId="0" borderId="0" xfId="0" applyAlignment="1">
      <alignment horizontal="left" vertical="top" wrapText="1"/>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0" fillId="0" borderId="1" xfId="0" applyBorder="1" applyAlignment="1">
      <alignment horizontal="center"/>
    </xf>
    <xf numFmtId="0" fontId="0" fillId="0" borderId="0" xfId="0" applyAlignment="1">
      <alignment wrapText="1"/>
    </xf>
    <xf numFmtId="0" fontId="0" fillId="0" borderId="2" xfId="0" applyBorder="1"/>
    <xf numFmtId="0" fontId="0" fillId="0" borderId="2" xfId="0" applyBorder="1" applyAlignment="1">
      <alignment wrapText="1"/>
    </xf>
    <xf numFmtId="0" fontId="0" fillId="0" borderId="2" xfId="0" applyBorder="1" applyAlignment="1">
      <alignment horizontal="center"/>
    </xf>
    <xf numFmtId="0" fontId="0" fillId="0" borderId="3" xfId="0" applyBorder="1"/>
    <xf numFmtId="0" fontId="0" fillId="0" borderId="3" xfId="0" applyBorder="1" applyAlignment="1">
      <alignment wrapText="1"/>
    </xf>
    <xf numFmtId="0" fontId="0" fillId="0" borderId="3" xfId="0" applyBorder="1" applyAlignment="1">
      <alignment horizontal="center"/>
    </xf>
    <xf numFmtId="8" fontId="0" fillId="0" borderId="4" xfId="0" applyNumberFormat="1" applyBorder="1"/>
    <xf numFmtId="0" fontId="0" fillId="0" borderId="4" xfId="0" applyBorder="1"/>
    <xf numFmtId="8" fontId="0" fillId="0" borderId="3" xfId="0" applyNumberFormat="1" applyBorder="1"/>
    <xf numFmtId="0" fontId="4" fillId="0" borderId="0" xfId="0" applyFont="1"/>
    <xf numFmtId="0" fontId="0" fillId="0" borderId="5" xfId="0" applyBorder="1"/>
    <xf numFmtId="0" fontId="0" fillId="0" borderId="5" xfId="0" applyBorder="1" applyAlignment="1">
      <alignment wrapText="1"/>
    </xf>
    <xf numFmtId="0" fontId="0" fillId="0" borderId="5" xfId="0" applyBorder="1" applyAlignment="1">
      <alignment horizontal="center"/>
    </xf>
    <xf numFmtId="9" fontId="0" fillId="0" borderId="1" xfId="0" applyNumberFormat="1" applyBorder="1"/>
    <xf numFmtId="165" fontId="0" fillId="0" borderId="2" xfId="0" applyNumberFormat="1" applyBorder="1"/>
    <xf numFmtId="165" fontId="0" fillId="0" borderId="5" xfId="0" applyNumberFormat="1" applyBorder="1"/>
    <xf numFmtId="165" fontId="0" fillId="0" borderId="1" xfId="0" applyNumberFormat="1" applyBorder="1"/>
    <xf numFmtId="0" fontId="0" fillId="5" borderId="2" xfId="0" applyFill="1" applyBorder="1"/>
    <xf numFmtId="0" fontId="4" fillId="0" borderId="2" xfId="0" applyFont="1" applyBorder="1"/>
    <xf numFmtId="0" fontId="0" fillId="4" borderId="2" xfId="0" applyFill="1" applyBorder="1"/>
    <xf numFmtId="0" fontId="0" fillId="5" borderId="2" xfId="0" applyFill="1" applyBorder="1" applyAlignment="1">
      <alignment wrapText="1"/>
    </xf>
    <xf numFmtId="0" fontId="4" fillId="0" borderId="2" xfId="0" applyFont="1" applyBorder="1" applyAlignment="1">
      <alignment wrapText="1"/>
    </xf>
    <xf numFmtId="0" fontId="0" fillId="4" borderId="2" xfId="0" applyFill="1" applyBorder="1" applyAlignment="1">
      <alignment wrapText="1"/>
    </xf>
    <xf numFmtId="0" fontId="0" fillId="5" borderId="2" xfId="0" applyFill="1" applyBorder="1" applyAlignment="1">
      <alignment horizontal="center"/>
    </xf>
    <xf numFmtId="0" fontId="4" fillId="0" borderId="2" xfId="0" applyFont="1" applyBorder="1" applyAlignment="1">
      <alignment horizontal="center"/>
    </xf>
    <xf numFmtId="0" fontId="0" fillId="4" borderId="2" xfId="0" applyFill="1" applyBorder="1" applyAlignment="1">
      <alignment horizontal="center"/>
    </xf>
    <xf numFmtId="164" fontId="0" fillId="0" borderId="4" xfId="0" applyNumberFormat="1" applyBorder="1"/>
    <xf numFmtId="44" fontId="0" fillId="0" borderId="4" xfId="1" applyFont="1" applyFill="1" applyBorder="1"/>
    <xf numFmtId="8" fontId="0" fillId="5" borderId="4" xfId="0" applyNumberFormat="1" applyFill="1" applyBorder="1"/>
    <xf numFmtId="44" fontId="4" fillId="0" borderId="4" xfId="1" applyFont="1" applyFill="1" applyBorder="1"/>
    <xf numFmtId="44" fontId="0" fillId="4" borderId="4" xfId="1" applyFont="1" applyFill="1" applyBorder="1"/>
    <xf numFmtId="44" fontId="0" fillId="5" borderId="4" xfId="1" applyFont="1" applyFill="1" applyBorder="1"/>
    <xf numFmtId="8" fontId="0" fillId="0" borderId="2" xfId="0" applyNumberFormat="1" applyBorder="1"/>
    <xf numFmtId="44" fontId="0" fillId="0" borderId="2" xfId="1" applyFont="1" applyFill="1" applyBorder="1"/>
    <xf numFmtId="44" fontId="0" fillId="5" borderId="2" xfId="1" applyFont="1" applyFill="1" applyBorder="1"/>
    <xf numFmtId="44" fontId="4" fillId="0" borderId="2" xfId="1" applyFont="1" applyFill="1" applyBorder="1"/>
    <xf numFmtId="44" fontId="0" fillId="4" borderId="2" xfId="1" applyFont="1" applyFill="1" applyBorder="1"/>
    <xf numFmtId="8" fontId="0" fillId="5" borderId="2" xfId="0" applyNumberFormat="1" applyFill="1" applyBorder="1"/>
    <xf numFmtId="8" fontId="4" fillId="0" borderId="2" xfId="0" applyNumberFormat="1" applyFont="1" applyBorder="1"/>
    <xf numFmtId="8" fontId="0" fillId="4" borderId="2" xfId="0" applyNumberFormat="1" applyFill="1" applyBorder="1"/>
    <xf numFmtId="8" fontId="0" fillId="4" borderId="4" xfId="0" applyNumberFormat="1" applyFill="1" applyBorder="1"/>
    <xf numFmtId="44" fontId="0" fillId="0" borderId="6" xfId="1" applyFont="1" applyFill="1" applyBorder="1"/>
    <xf numFmtId="44" fontId="0" fillId="0" borderId="5" xfId="1" applyFont="1" applyFill="1" applyBorder="1"/>
    <xf numFmtId="8" fontId="0" fillId="0" borderId="5" xfId="0" applyNumberFormat="1" applyBorder="1"/>
    <xf numFmtId="0" fontId="0" fillId="3" borderId="1" xfId="0" applyFill="1" applyBorder="1" applyAlignment="1">
      <alignment wrapText="1"/>
    </xf>
    <xf numFmtId="0" fontId="0" fillId="3" borderId="1" xfId="0" applyFill="1" applyBorder="1" applyAlignment="1">
      <alignment horizontal="center"/>
    </xf>
    <xf numFmtId="44" fontId="0" fillId="3" borderId="1" xfId="1" applyFont="1" applyFill="1" applyBorder="1"/>
    <xf numFmtId="8" fontId="0" fillId="3" borderId="1" xfId="0" applyNumberFormat="1" applyFill="1" applyBorder="1"/>
    <xf numFmtId="0" fontId="0" fillId="0" borderId="0" xfId="0" applyAlignment="1">
      <alignment horizontal="left" vertical="top" wrapText="1"/>
    </xf>
    <xf numFmtId="0" fontId="0" fillId="3" borderId="0" xfId="0" applyFill="1" applyAlignment="1">
      <alignment horizontal="center"/>
    </xf>
    <xf numFmtId="0" fontId="0" fillId="5" borderId="0" xfId="0" applyFill="1" applyAlignment="1">
      <alignment horizontal="center"/>
    </xf>
    <xf numFmtId="0" fontId="0" fillId="4" borderId="0" xfId="0" applyFill="1" applyAlignment="1">
      <alignment horizontal="center"/>
    </xf>
  </cellXfs>
  <cellStyles count="4">
    <cellStyle name="Currency" xfId="1" builtinId="4"/>
    <cellStyle name="Currency 2" xfId="3" xr:uid="{3C778090-08EB-4A8D-BF11-720367B3452A}"/>
    <cellStyle name="Normal" xfId="0" builtinId="0"/>
    <cellStyle name="Normal 2" xfId="2" xr:uid="{8823D05A-EF0F-4BCE-8894-A86670EE5FAD}"/>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397F3-BC4E-43A1-B110-451A6EED53B0}">
  <dimension ref="A1:K17"/>
  <sheetViews>
    <sheetView workbookViewId="0">
      <selection sqref="A1:K5"/>
    </sheetView>
  </sheetViews>
  <sheetFormatPr defaultRowHeight="15" x14ac:dyDescent="0.25"/>
  <sheetData>
    <row r="1" spans="1:11" x14ac:dyDescent="0.25">
      <c r="A1" s="67"/>
      <c r="B1" s="66" t="s">
        <v>0</v>
      </c>
      <c r="C1" s="66"/>
      <c r="D1" s="66"/>
      <c r="E1" s="66"/>
      <c r="F1" s="66"/>
      <c r="G1" s="66"/>
      <c r="H1" s="66"/>
      <c r="I1" s="66"/>
      <c r="J1" s="66"/>
      <c r="K1" s="66"/>
    </row>
    <row r="2" spans="1:11" x14ac:dyDescent="0.25">
      <c r="A2" s="67"/>
      <c r="B2" s="66"/>
      <c r="C2" s="66"/>
      <c r="D2" s="66"/>
      <c r="E2" s="66"/>
      <c r="F2" s="66"/>
      <c r="G2" s="66"/>
      <c r="H2" s="66"/>
      <c r="I2" s="66"/>
      <c r="J2" s="66"/>
      <c r="K2" s="66"/>
    </row>
    <row r="3" spans="1:11" x14ac:dyDescent="0.25">
      <c r="A3" s="67"/>
      <c r="B3" s="66"/>
      <c r="C3" s="66"/>
      <c r="D3" s="66"/>
      <c r="E3" s="66"/>
      <c r="F3" s="66"/>
      <c r="G3" s="66"/>
      <c r="H3" s="66"/>
      <c r="I3" s="66"/>
      <c r="J3" s="66"/>
      <c r="K3" s="66"/>
    </row>
    <row r="4" spans="1:11" x14ac:dyDescent="0.25">
      <c r="A4" s="67"/>
      <c r="B4" s="66"/>
      <c r="C4" s="66"/>
      <c r="D4" s="66"/>
      <c r="E4" s="66"/>
      <c r="F4" s="66"/>
      <c r="G4" s="66"/>
      <c r="H4" s="66"/>
      <c r="I4" s="66"/>
      <c r="J4" s="66"/>
      <c r="K4" s="66"/>
    </row>
    <row r="5" spans="1:11" x14ac:dyDescent="0.25">
      <c r="A5" s="67"/>
      <c r="B5" s="66"/>
      <c r="C5" s="66"/>
      <c r="D5" s="66"/>
      <c r="E5" s="66"/>
      <c r="F5" s="66"/>
      <c r="G5" s="66"/>
      <c r="H5" s="66"/>
      <c r="I5" s="66"/>
      <c r="J5" s="66"/>
      <c r="K5" s="66"/>
    </row>
    <row r="6" spans="1:11" x14ac:dyDescent="0.25">
      <c r="B6" s="13"/>
      <c r="C6" s="13"/>
      <c r="D6" s="13"/>
      <c r="E6" s="13"/>
      <c r="F6" s="13"/>
      <c r="G6" s="13"/>
      <c r="H6" s="13"/>
      <c r="I6" s="13"/>
      <c r="J6" s="13"/>
      <c r="K6" s="13"/>
    </row>
    <row r="7" spans="1:11" x14ac:dyDescent="0.25">
      <c r="A7" s="68"/>
      <c r="B7" s="66" t="s">
        <v>1</v>
      </c>
      <c r="C7" s="66"/>
      <c r="D7" s="66"/>
      <c r="E7" s="66"/>
      <c r="F7" s="66"/>
      <c r="G7" s="66"/>
      <c r="H7" s="66"/>
      <c r="I7" s="66"/>
      <c r="J7" s="66"/>
      <c r="K7" s="66"/>
    </row>
    <row r="8" spans="1:11" x14ac:dyDescent="0.25">
      <c r="A8" s="68"/>
      <c r="B8" s="66"/>
      <c r="C8" s="66"/>
      <c r="D8" s="66"/>
      <c r="E8" s="66"/>
      <c r="F8" s="66"/>
      <c r="G8" s="66"/>
      <c r="H8" s="66"/>
      <c r="I8" s="66"/>
      <c r="J8" s="66"/>
      <c r="K8" s="66"/>
    </row>
    <row r="9" spans="1:11" x14ac:dyDescent="0.25">
      <c r="A9" s="68"/>
      <c r="B9" s="66"/>
      <c r="C9" s="66"/>
      <c r="D9" s="66"/>
      <c r="E9" s="66"/>
      <c r="F9" s="66"/>
      <c r="G9" s="66"/>
      <c r="H9" s="66"/>
      <c r="I9" s="66"/>
      <c r="J9" s="66"/>
      <c r="K9" s="66"/>
    </row>
    <row r="10" spans="1:11" x14ac:dyDescent="0.25">
      <c r="A10" s="68"/>
      <c r="B10" s="66"/>
      <c r="C10" s="66"/>
      <c r="D10" s="66"/>
      <c r="E10" s="66"/>
      <c r="F10" s="66"/>
      <c r="G10" s="66"/>
      <c r="H10" s="66"/>
      <c r="I10" s="66"/>
      <c r="J10" s="66"/>
      <c r="K10" s="66"/>
    </row>
    <row r="11" spans="1:11" x14ac:dyDescent="0.25">
      <c r="A11" s="68"/>
      <c r="B11" s="66"/>
      <c r="C11" s="66"/>
      <c r="D11" s="66"/>
      <c r="E11" s="66"/>
      <c r="F11" s="66"/>
      <c r="G11" s="66"/>
      <c r="H11" s="66"/>
      <c r="I11" s="66"/>
      <c r="J11" s="66"/>
      <c r="K11" s="66"/>
    </row>
    <row r="12" spans="1:11" x14ac:dyDescent="0.25">
      <c r="B12" s="13"/>
      <c r="C12" s="13"/>
      <c r="D12" s="13"/>
      <c r="E12" s="13"/>
      <c r="F12" s="13"/>
      <c r="G12" s="13"/>
      <c r="H12" s="13"/>
      <c r="I12" s="13"/>
      <c r="J12" s="13"/>
      <c r="K12" s="13"/>
    </row>
    <row r="13" spans="1:11" x14ac:dyDescent="0.25">
      <c r="A13" s="69"/>
      <c r="B13" s="66" t="s">
        <v>2</v>
      </c>
      <c r="C13" s="66"/>
      <c r="D13" s="66"/>
      <c r="E13" s="66"/>
      <c r="F13" s="66"/>
      <c r="G13" s="66"/>
      <c r="H13" s="66"/>
      <c r="I13" s="66"/>
      <c r="J13" s="66"/>
      <c r="K13" s="66"/>
    </row>
    <row r="14" spans="1:11" x14ac:dyDescent="0.25">
      <c r="A14" s="69"/>
      <c r="B14" s="66"/>
      <c r="C14" s="66"/>
      <c r="D14" s="66"/>
      <c r="E14" s="66"/>
      <c r="F14" s="66"/>
      <c r="G14" s="66"/>
      <c r="H14" s="66"/>
      <c r="I14" s="66"/>
      <c r="J14" s="66"/>
      <c r="K14" s="66"/>
    </row>
    <row r="15" spans="1:11" x14ac:dyDescent="0.25">
      <c r="A15" s="69"/>
      <c r="B15" s="66"/>
      <c r="C15" s="66"/>
      <c r="D15" s="66"/>
      <c r="E15" s="66"/>
      <c r="F15" s="66"/>
      <c r="G15" s="66"/>
      <c r="H15" s="66"/>
      <c r="I15" s="66"/>
      <c r="J15" s="66"/>
      <c r="K15" s="66"/>
    </row>
    <row r="16" spans="1:11" x14ac:dyDescent="0.25">
      <c r="A16" s="69"/>
      <c r="B16" s="66"/>
      <c r="C16" s="66"/>
      <c r="D16" s="66"/>
      <c r="E16" s="66"/>
      <c r="F16" s="66"/>
      <c r="G16" s="66"/>
      <c r="H16" s="66"/>
      <c r="I16" s="66"/>
      <c r="J16" s="66"/>
      <c r="K16" s="66"/>
    </row>
    <row r="17" spans="1:11" x14ac:dyDescent="0.25">
      <c r="A17" s="69"/>
      <c r="B17" s="66"/>
      <c r="C17" s="66"/>
      <c r="D17" s="66"/>
      <c r="E17" s="66"/>
      <c r="F17" s="66"/>
      <c r="G17" s="66"/>
      <c r="H17" s="66"/>
      <c r="I17" s="66"/>
      <c r="J17" s="66"/>
      <c r="K17" s="66"/>
    </row>
  </sheetData>
  <mergeCells count="6">
    <mergeCell ref="B1:K5"/>
    <mergeCell ref="B7:K11"/>
    <mergeCell ref="B13:K17"/>
    <mergeCell ref="A1:A5"/>
    <mergeCell ref="A7:A11"/>
    <mergeCell ref="A13:A17"/>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1EE35-2AC6-4FDD-BD60-29722DEBD6D6}">
  <dimension ref="A1:P184"/>
  <sheetViews>
    <sheetView tabSelected="1" zoomScale="80" zoomScaleNormal="80" workbookViewId="0">
      <pane ySplit="1" topLeftCell="A13" activePane="bottomLeft" state="frozen"/>
      <selection pane="bottomLeft" activeCell="Q15" sqref="Q15"/>
    </sheetView>
  </sheetViews>
  <sheetFormatPr defaultRowHeight="15" x14ac:dyDescent="0.25"/>
  <cols>
    <col min="1" max="1" width="12.28515625" bestFit="1" customWidth="1"/>
    <col min="2" max="2" width="17.5703125" style="17" customWidth="1"/>
    <col min="3" max="3" width="58" style="17" customWidth="1"/>
    <col min="4" max="4" width="32.85546875" customWidth="1"/>
    <col min="5" max="5" width="8.85546875" style="12" bestFit="1" customWidth="1"/>
    <col min="6" max="6" width="17.5703125" style="12" customWidth="1"/>
    <col min="7" max="7" width="28" bestFit="1" customWidth="1"/>
    <col min="8" max="8" width="11" customWidth="1"/>
    <col min="9" max="9" width="15.7109375" customWidth="1"/>
    <col min="10" max="10" width="18.5703125" customWidth="1"/>
    <col min="11" max="12" width="14.85546875" customWidth="1"/>
    <col min="13" max="13" width="18.28515625" customWidth="1"/>
  </cols>
  <sheetData>
    <row r="1" spans="1:13" s="12" customFormat="1" ht="32.25" customHeight="1" x14ac:dyDescent="0.25">
      <c r="A1" s="14" t="s">
        <v>3</v>
      </c>
      <c r="B1" s="15" t="s">
        <v>4</v>
      </c>
      <c r="C1" s="15" t="s">
        <v>5</v>
      </c>
      <c r="D1" s="14" t="s">
        <v>6</v>
      </c>
      <c r="E1" s="15" t="s">
        <v>7</v>
      </c>
      <c r="F1" s="15" t="s">
        <v>8</v>
      </c>
      <c r="G1" s="14" t="s">
        <v>9</v>
      </c>
      <c r="H1" s="15" t="s">
        <v>10</v>
      </c>
      <c r="I1" s="15" t="s">
        <v>11</v>
      </c>
      <c r="J1" s="15" t="s">
        <v>12</v>
      </c>
      <c r="K1" s="15" t="s">
        <v>13</v>
      </c>
      <c r="L1" s="15" t="s">
        <v>14</v>
      </c>
      <c r="M1" s="15" t="s">
        <v>15</v>
      </c>
    </row>
    <row r="2" spans="1:13" ht="30" x14ac:dyDescent="0.25">
      <c r="A2" s="1" t="s">
        <v>417</v>
      </c>
      <c r="B2" s="4" t="s">
        <v>215</v>
      </c>
      <c r="C2" s="4" t="s">
        <v>418</v>
      </c>
      <c r="D2" s="1" t="s">
        <v>419</v>
      </c>
      <c r="E2" s="16" t="s">
        <v>20</v>
      </c>
      <c r="F2" s="16">
        <v>6000</v>
      </c>
      <c r="G2" s="3">
        <v>2</v>
      </c>
      <c r="H2" s="34">
        <v>0.315</v>
      </c>
      <c r="I2" s="3">
        <f t="shared" ref="I2:I17" si="0">G2*(1-H2)</f>
        <v>1.37</v>
      </c>
      <c r="J2" s="1"/>
      <c r="K2" s="34">
        <v>0.375</v>
      </c>
      <c r="L2" s="3">
        <f t="shared" ref="L2:L17" si="1">G2*(1-K2)</f>
        <v>1.25</v>
      </c>
      <c r="M2" s="1"/>
    </row>
    <row r="3" spans="1:13" ht="30" x14ac:dyDescent="0.25">
      <c r="A3" s="1" t="s">
        <v>420</v>
      </c>
      <c r="B3" s="4" t="s">
        <v>215</v>
      </c>
      <c r="C3" s="4" t="s">
        <v>421</v>
      </c>
      <c r="D3" s="1" t="s">
        <v>422</v>
      </c>
      <c r="E3" s="16" t="s">
        <v>20</v>
      </c>
      <c r="F3" s="16">
        <v>2000</v>
      </c>
      <c r="G3" s="3">
        <v>7</v>
      </c>
      <c r="H3" s="34">
        <v>0.315</v>
      </c>
      <c r="I3" s="3">
        <f t="shared" si="0"/>
        <v>4.7949999999999999</v>
      </c>
      <c r="J3" s="1"/>
      <c r="K3" s="34">
        <v>0.375</v>
      </c>
      <c r="L3" s="3">
        <f t="shared" si="1"/>
        <v>4.375</v>
      </c>
      <c r="M3" s="1"/>
    </row>
    <row r="4" spans="1:13" ht="30" x14ac:dyDescent="0.25">
      <c r="A4" s="1" t="s">
        <v>322</v>
      </c>
      <c r="B4" s="4" t="s">
        <v>215</v>
      </c>
      <c r="C4" s="4" t="s">
        <v>323</v>
      </c>
      <c r="D4" s="1" t="s">
        <v>217</v>
      </c>
      <c r="E4" s="16" t="s">
        <v>20</v>
      </c>
      <c r="F4" s="16">
        <v>5000</v>
      </c>
      <c r="G4" s="3">
        <v>12</v>
      </c>
      <c r="H4" s="34">
        <v>0.315</v>
      </c>
      <c r="I4" s="3">
        <f t="shared" si="0"/>
        <v>8.2200000000000006</v>
      </c>
      <c r="J4" s="1"/>
      <c r="K4" s="34">
        <v>0.375</v>
      </c>
      <c r="L4" s="3">
        <f t="shared" si="1"/>
        <v>7.5</v>
      </c>
      <c r="M4" s="1"/>
    </row>
    <row r="5" spans="1:13" ht="30" x14ac:dyDescent="0.25">
      <c r="A5" s="1" t="s">
        <v>322</v>
      </c>
      <c r="B5" s="4" t="s">
        <v>215</v>
      </c>
      <c r="C5" s="4" t="s">
        <v>423</v>
      </c>
      <c r="D5" s="1" t="s">
        <v>20</v>
      </c>
      <c r="E5" s="16" t="s">
        <v>20</v>
      </c>
      <c r="F5" s="16">
        <v>1</v>
      </c>
      <c r="G5" s="3">
        <v>6250</v>
      </c>
      <c r="H5" s="34">
        <v>0.315</v>
      </c>
      <c r="I5" s="3">
        <f t="shared" si="0"/>
        <v>4281.25</v>
      </c>
      <c r="J5" s="1"/>
      <c r="K5" s="34">
        <v>0.375</v>
      </c>
      <c r="L5" s="3">
        <f t="shared" si="1"/>
        <v>3906.25</v>
      </c>
      <c r="M5" s="1"/>
    </row>
    <row r="6" spans="1:13" ht="30" x14ac:dyDescent="0.25">
      <c r="A6" s="5" t="s">
        <v>179</v>
      </c>
      <c r="B6" s="62" t="s">
        <v>170</v>
      </c>
      <c r="C6" s="62" t="s">
        <v>180</v>
      </c>
      <c r="D6" s="5" t="s">
        <v>181</v>
      </c>
      <c r="E6" s="63" t="s">
        <v>20</v>
      </c>
      <c r="F6" s="63">
        <v>1000</v>
      </c>
      <c r="G6" s="64">
        <v>6</v>
      </c>
      <c r="H6" s="34">
        <v>0.315</v>
      </c>
      <c r="I6" s="64">
        <f t="shared" si="0"/>
        <v>4.1100000000000003</v>
      </c>
      <c r="J6" s="64">
        <f t="shared" ref="J6:J17" si="2">I6*22%</f>
        <v>0.90420000000000011</v>
      </c>
      <c r="K6" s="34">
        <v>0.375</v>
      </c>
      <c r="L6" s="64">
        <f t="shared" si="1"/>
        <v>3.75</v>
      </c>
      <c r="M6" s="65">
        <f t="shared" ref="M6:M17" si="3">L6*22%</f>
        <v>0.82499999999999996</v>
      </c>
    </row>
    <row r="7" spans="1:13" ht="30" x14ac:dyDescent="0.25">
      <c r="A7" s="5" t="s">
        <v>186</v>
      </c>
      <c r="B7" s="62" t="s">
        <v>170</v>
      </c>
      <c r="C7" s="62" t="s">
        <v>187</v>
      </c>
      <c r="D7" s="5" t="s">
        <v>165</v>
      </c>
      <c r="E7" s="63" t="s">
        <v>20</v>
      </c>
      <c r="F7" s="63">
        <v>5</v>
      </c>
      <c r="G7" s="64">
        <v>500</v>
      </c>
      <c r="H7" s="34">
        <v>0.315</v>
      </c>
      <c r="I7" s="64">
        <f t="shared" si="0"/>
        <v>342.5</v>
      </c>
      <c r="J7" s="64">
        <f t="shared" si="2"/>
        <v>75.349999999999994</v>
      </c>
      <c r="K7" s="34">
        <v>0.375</v>
      </c>
      <c r="L7" s="64">
        <f t="shared" si="1"/>
        <v>312.5</v>
      </c>
      <c r="M7" s="65">
        <f t="shared" si="3"/>
        <v>68.75</v>
      </c>
    </row>
    <row r="8" spans="1:13" ht="30" x14ac:dyDescent="0.25">
      <c r="A8" s="5" t="s">
        <v>169</v>
      </c>
      <c r="B8" s="62" t="s">
        <v>170</v>
      </c>
      <c r="C8" s="62" t="s">
        <v>171</v>
      </c>
      <c r="D8" s="5" t="s">
        <v>165</v>
      </c>
      <c r="E8" s="63" t="s">
        <v>20</v>
      </c>
      <c r="F8" s="63">
        <v>5</v>
      </c>
      <c r="G8" s="64">
        <v>4595</v>
      </c>
      <c r="H8" s="34">
        <v>0.315</v>
      </c>
      <c r="I8" s="64">
        <f t="shared" si="0"/>
        <v>3147.5750000000003</v>
      </c>
      <c r="J8" s="64">
        <f t="shared" si="2"/>
        <v>692.46650000000011</v>
      </c>
      <c r="K8" s="34">
        <v>0.375</v>
      </c>
      <c r="L8" s="64">
        <f t="shared" si="1"/>
        <v>2871.875</v>
      </c>
      <c r="M8" s="65">
        <f t="shared" si="3"/>
        <v>631.8125</v>
      </c>
    </row>
    <row r="9" spans="1:13" ht="30" x14ac:dyDescent="0.25">
      <c r="A9" s="5" t="s">
        <v>190</v>
      </c>
      <c r="B9" s="62" t="s">
        <v>170</v>
      </c>
      <c r="C9" s="62" t="s">
        <v>191</v>
      </c>
      <c r="D9" s="5" t="s">
        <v>165</v>
      </c>
      <c r="E9" s="63" t="s">
        <v>20</v>
      </c>
      <c r="F9" s="63">
        <v>5</v>
      </c>
      <c r="G9" s="64">
        <v>4595</v>
      </c>
      <c r="H9" s="34">
        <v>0.315</v>
      </c>
      <c r="I9" s="64">
        <f t="shared" si="0"/>
        <v>3147.5750000000003</v>
      </c>
      <c r="J9" s="64">
        <f t="shared" si="2"/>
        <v>692.46650000000011</v>
      </c>
      <c r="K9" s="34">
        <v>0.375</v>
      </c>
      <c r="L9" s="64">
        <f t="shared" si="1"/>
        <v>2871.875</v>
      </c>
      <c r="M9" s="65">
        <f t="shared" si="3"/>
        <v>631.8125</v>
      </c>
    </row>
    <row r="10" spans="1:13" ht="30" x14ac:dyDescent="0.25">
      <c r="A10" s="5" t="s">
        <v>192</v>
      </c>
      <c r="B10" s="62" t="s">
        <v>170</v>
      </c>
      <c r="C10" s="62" t="s">
        <v>193</v>
      </c>
      <c r="D10" s="5" t="s">
        <v>165</v>
      </c>
      <c r="E10" s="63" t="s">
        <v>20</v>
      </c>
      <c r="F10" s="63">
        <v>5</v>
      </c>
      <c r="G10" s="64">
        <v>4595</v>
      </c>
      <c r="H10" s="34">
        <v>0.315</v>
      </c>
      <c r="I10" s="64">
        <f t="shared" si="0"/>
        <v>3147.5750000000003</v>
      </c>
      <c r="J10" s="64">
        <f t="shared" si="2"/>
        <v>692.46650000000011</v>
      </c>
      <c r="K10" s="34">
        <v>0.375</v>
      </c>
      <c r="L10" s="64">
        <f t="shared" si="1"/>
        <v>2871.875</v>
      </c>
      <c r="M10" s="65">
        <f t="shared" si="3"/>
        <v>631.8125</v>
      </c>
    </row>
    <row r="11" spans="1:13" x14ac:dyDescent="0.25">
      <c r="A11" s="1" t="s">
        <v>16</v>
      </c>
      <c r="B11" s="4" t="s">
        <v>17</v>
      </c>
      <c r="C11" s="4" t="s">
        <v>18</v>
      </c>
      <c r="D11" s="1" t="s">
        <v>19</v>
      </c>
      <c r="E11" s="16" t="s">
        <v>20</v>
      </c>
      <c r="F11" s="16"/>
      <c r="G11" s="3">
        <v>11500</v>
      </c>
      <c r="H11" s="34">
        <v>0.315</v>
      </c>
      <c r="I11" s="2">
        <f t="shared" si="0"/>
        <v>7877.5000000000009</v>
      </c>
      <c r="J11" s="2">
        <f t="shared" si="2"/>
        <v>1733.0500000000002</v>
      </c>
      <c r="K11" s="34">
        <v>0.375</v>
      </c>
      <c r="L11" s="2">
        <f t="shared" si="1"/>
        <v>7187.5</v>
      </c>
      <c r="M11" s="3">
        <f t="shared" si="3"/>
        <v>1581.25</v>
      </c>
    </row>
    <row r="12" spans="1:13" ht="45" x14ac:dyDescent="0.25">
      <c r="A12" s="1" t="s">
        <v>142</v>
      </c>
      <c r="B12" s="4" t="s">
        <v>99</v>
      </c>
      <c r="C12" s="4" t="s">
        <v>143</v>
      </c>
      <c r="D12" s="1" t="s">
        <v>24</v>
      </c>
      <c r="E12" s="16" t="s">
        <v>20</v>
      </c>
      <c r="F12" s="16">
        <v>10</v>
      </c>
      <c r="G12" s="2">
        <v>500</v>
      </c>
      <c r="H12" s="34">
        <v>0.315</v>
      </c>
      <c r="I12" s="2">
        <f t="shared" si="0"/>
        <v>342.5</v>
      </c>
      <c r="J12" s="2">
        <f t="shared" si="2"/>
        <v>75.349999999999994</v>
      </c>
      <c r="K12" s="34">
        <v>0.375</v>
      </c>
      <c r="L12" s="2">
        <f t="shared" si="1"/>
        <v>312.5</v>
      </c>
      <c r="M12" s="3">
        <f t="shared" si="3"/>
        <v>68.75</v>
      </c>
    </row>
    <row r="13" spans="1:13" ht="45" x14ac:dyDescent="0.25">
      <c r="A13" s="1" t="s">
        <v>98</v>
      </c>
      <c r="B13" s="4" t="s">
        <v>99</v>
      </c>
      <c r="C13" s="4" t="s">
        <v>100</v>
      </c>
      <c r="D13" s="1" t="s">
        <v>24</v>
      </c>
      <c r="E13" s="16" t="s">
        <v>20</v>
      </c>
      <c r="F13" s="16">
        <v>10</v>
      </c>
      <c r="G13" s="3">
        <v>700</v>
      </c>
      <c r="H13" s="34">
        <v>0.315</v>
      </c>
      <c r="I13" s="2">
        <f t="shared" si="0"/>
        <v>479.50000000000006</v>
      </c>
      <c r="J13" s="2">
        <f t="shared" si="2"/>
        <v>105.49000000000001</v>
      </c>
      <c r="K13" s="34">
        <v>0.375</v>
      </c>
      <c r="L13" s="2">
        <f t="shared" si="1"/>
        <v>437.5</v>
      </c>
      <c r="M13" s="3">
        <f t="shared" si="3"/>
        <v>96.25</v>
      </c>
    </row>
    <row r="14" spans="1:13" ht="45" x14ac:dyDescent="0.25">
      <c r="A14" s="1" t="s">
        <v>144</v>
      </c>
      <c r="B14" s="4" t="s">
        <v>99</v>
      </c>
      <c r="C14" s="4" t="s">
        <v>145</v>
      </c>
      <c r="D14" s="1" t="s">
        <v>19</v>
      </c>
      <c r="E14" s="16" t="s">
        <v>20</v>
      </c>
      <c r="F14" s="16"/>
      <c r="G14" s="2">
        <v>25000</v>
      </c>
      <c r="H14" s="34">
        <v>0.315</v>
      </c>
      <c r="I14" s="2">
        <f t="shared" si="0"/>
        <v>17125</v>
      </c>
      <c r="J14" s="2">
        <f t="shared" si="2"/>
        <v>3767.5</v>
      </c>
      <c r="K14" s="34">
        <v>0.375</v>
      </c>
      <c r="L14" s="2">
        <f t="shared" si="1"/>
        <v>15625</v>
      </c>
      <c r="M14" s="3">
        <f t="shared" si="3"/>
        <v>3437.5</v>
      </c>
    </row>
    <row r="15" spans="1:13" ht="45" x14ac:dyDescent="0.25">
      <c r="A15" s="1" t="s">
        <v>101</v>
      </c>
      <c r="B15" s="4" t="s">
        <v>99</v>
      </c>
      <c r="C15" s="4" t="s">
        <v>102</v>
      </c>
      <c r="D15" s="1" t="s">
        <v>19</v>
      </c>
      <c r="E15" s="16" t="s">
        <v>20</v>
      </c>
      <c r="F15" s="16"/>
      <c r="G15" s="3">
        <v>35000</v>
      </c>
      <c r="H15" s="34">
        <v>0.315</v>
      </c>
      <c r="I15" s="2">
        <f t="shared" si="0"/>
        <v>23975.000000000004</v>
      </c>
      <c r="J15" s="2">
        <f t="shared" si="2"/>
        <v>5274.5000000000009</v>
      </c>
      <c r="K15" s="34">
        <v>0.375</v>
      </c>
      <c r="L15" s="2">
        <f t="shared" si="1"/>
        <v>21875</v>
      </c>
      <c r="M15" s="3">
        <f t="shared" si="3"/>
        <v>4812.5</v>
      </c>
    </row>
    <row r="16" spans="1:13" ht="45" x14ac:dyDescent="0.25">
      <c r="A16" s="1" t="s">
        <v>149</v>
      </c>
      <c r="B16" s="4" t="s">
        <v>99</v>
      </c>
      <c r="C16" s="4" t="s">
        <v>150</v>
      </c>
      <c r="D16" s="1" t="s">
        <v>19</v>
      </c>
      <c r="E16" s="16" t="s">
        <v>20</v>
      </c>
      <c r="F16" s="16"/>
      <c r="G16" s="2">
        <v>45000</v>
      </c>
      <c r="H16" s="34">
        <v>0.315</v>
      </c>
      <c r="I16" s="2">
        <f t="shared" si="0"/>
        <v>30825.000000000004</v>
      </c>
      <c r="J16" s="2">
        <f t="shared" si="2"/>
        <v>6781.5000000000009</v>
      </c>
      <c r="K16" s="34">
        <v>0.375</v>
      </c>
      <c r="L16" s="2">
        <f t="shared" si="1"/>
        <v>28125</v>
      </c>
      <c r="M16" s="3">
        <f t="shared" si="3"/>
        <v>6187.5</v>
      </c>
    </row>
    <row r="17" spans="1:13" ht="60" x14ac:dyDescent="0.25">
      <c r="A17" s="1" t="s">
        <v>39</v>
      </c>
      <c r="B17" s="4" t="s">
        <v>40</v>
      </c>
      <c r="C17" s="4" t="s">
        <v>41</v>
      </c>
      <c r="D17" s="1" t="s">
        <v>24</v>
      </c>
      <c r="E17" s="16" t="s">
        <v>20</v>
      </c>
      <c r="F17" s="16">
        <v>5</v>
      </c>
      <c r="G17" s="3">
        <v>1200</v>
      </c>
      <c r="H17" s="34">
        <v>0.315</v>
      </c>
      <c r="I17" s="2">
        <f t="shared" si="0"/>
        <v>822.00000000000011</v>
      </c>
      <c r="J17" s="2">
        <f t="shared" si="2"/>
        <v>180.84000000000003</v>
      </c>
      <c r="K17" s="34">
        <v>0.375</v>
      </c>
      <c r="L17" s="2">
        <f t="shared" si="1"/>
        <v>750</v>
      </c>
      <c r="M17" s="3">
        <f t="shared" si="3"/>
        <v>165</v>
      </c>
    </row>
    <row r="18" spans="1:13" ht="30" x14ac:dyDescent="0.25">
      <c r="A18" s="1" t="s">
        <v>408</v>
      </c>
      <c r="B18" s="4" t="s">
        <v>215</v>
      </c>
      <c r="C18" s="4" t="s">
        <v>409</v>
      </c>
      <c r="D18" s="1" t="s">
        <v>217</v>
      </c>
      <c r="E18" s="16" t="s">
        <v>20</v>
      </c>
      <c r="F18" s="16">
        <v>3000</v>
      </c>
      <c r="G18" s="3">
        <v>0.5</v>
      </c>
      <c r="H18" s="34">
        <v>0.315</v>
      </c>
      <c r="I18" s="3">
        <f t="shared" ref="I18:I49" si="4">G18*(1-H18)</f>
        <v>0.34250000000000003</v>
      </c>
      <c r="J18" s="1"/>
      <c r="K18" s="34" t="e">
        <f>#REF!</f>
        <v>#REF!</v>
      </c>
      <c r="L18" s="3" t="e">
        <f t="shared" ref="L18:L49" si="5">G18*(1-K18)</f>
        <v>#REF!</v>
      </c>
      <c r="M18" s="1"/>
    </row>
    <row r="19" spans="1:13" ht="30" x14ac:dyDescent="0.25">
      <c r="A19" s="1" t="s">
        <v>354</v>
      </c>
      <c r="B19" s="4" t="s">
        <v>215</v>
      </c>
      <c r="C19" s="4" t="s">
        <v>355</v>
      </c>
      <c r="D19" s="1" t="s">
        <v>217</v>
      </c>
      <c r="E19" s="16" t="s">
        <v>20</v>
      </c>
      <c r="F19" s="16">
        <v>1000</v>
      </c>
      <c r="G19" s="3">
        <v>1</v>
      </c>
      <c r="H19" s="34">
        <v>0.315</v>
      </c>
      <c r="I19" s="3">
        <f t="shared" si="4"/>
        <v>0.68500000000000005</v>
      </c>
      <c r="J19" s="1"/>
      <c r="K19" s="34" t="e">
        <f>K18</f>
        <v>#REF!</v>
      </c>
      <c r="L19" s="3" t="e">
        <f t="shared" si="5"/>
        <v>#REF!</v>
      </c>
      <c r="M19" s="1"/>
    </row>
    <row r="20" spans="1:13" ht="30" x14ac:dyDescent="0.25">
      <c r="A20" s="1" t="s">
        <v>220</v>
      </c>
      <c r="B20" s="4" t="s">
        <v>215</v>
      </c>
      <c r="C20" s="4" t="s">
        <v>221</v>
      </c>
      <c r="D20" s="1" t="s">
        <v>217</v>
      </c>
      <c r="E20" s="16" t="s">
        <v>20</v>
      </c>
      <c r="F20" s="16">
        <v>500</v>
      </c>
      <c r="G20" s="3">
        <v>2</v>
      </c>
      <c r="H20" s="34">
        <v>0.315</v>
      </c>
      <c r="I20" s="3">
        <f t="shared" si="4"/>
        <v>1.37</v>
      </c>
      <c r="J20" s="1"/>
      <c r="K20" s="34">
        <v>0.375</v>
      </c>
      <c r="L20" s="3">
        <f t="shared" si="5"/>
        <v>1.25</v>
      </c>
      <c r="M20" s="1"/>
    </row>
    <row r="21" spans="1:13" ht="30" x14ac:dyDescent="0.25">
      <c r="A21" s="1" t="s">
        <v>231</v>
      </c>
      <c r="B21" s="4" t="s">
        <v>215</v>
      </c>
      <c r="C21" s="4" t="s">
        <v>232</v>
      </c>
      <c r="D21" s="1" t="s">
        <v>217</v>
      </c>
      <c r="E21" s="16" t="s">
        <v>20</v>
      </c>
      <c r="F21" s="16">
        <v>500</v>
      </c>
      <c r="G21" s="3">
        <v>2</v>
      </c>
      <c r="H21" s="34">
        <v>0.315</v>
      </c>
      <c r="I21" s="3">
        <f t="shared" si="4"/>
        <v>1.37</v>
      </c>
      <c r="J21" s="1"/>
      <c r="K21" s="34">
        <v>0.375</v>
      </c>
      <c r="L21" s="3">
        <f t="shared" si="5"/>
        <v>1.25</v>
      </c>
      <c r="M21" s="1"/>
    </row>
    <row r="22" spans="1:13" ht="30" x14ac:dyDescent="0.25">
      <c r="A22" s="1" t="s">
        <v>236</v>
      </c>
      <c r="B22" s="4" t="s">
        <v>215</v>
      </c>
      <c r="C22" s="4" t="s">
        <v>237</v>
      </c>
      <c r="D22" s="1" t="s">
        <v>235</v>
      </c>
      <c r="E22" s="16" t="s">
        <v>20</v>
      </c>
      <c r="F22" s="16">
        <v>500</v>
      </c>
      <c r="G22" s="3">
        <v>2</v>
      </c>
      <c r="H22" s="34">
        <v>0.315</v>
      </c>
      <c r="I22" s="3">
        <f t="shared" si="4"/>
        <v>1.37</v>
      </c>
      <c r="J22" s="1"/>
      <c r="K22" s="34">
        <v>0.375</v>
      </c>
      <c r="L22" s="3">
        <f t="shared" si="5"/>
        <v>1.25</v>
      </c>
      <c r="M22" s="1"/>
    </row>
    <row r="23" spans="1:13" ht="30" x14ac:dyDescent="0.25">
      <c r="A23" s="1" t="s">
        <v>242</v>
      </c>
      <c r="B23" s="4" t="s">
        <v>215</v>
      </c>
      <c r="C23" s="4" t="s">
        <v>243</v>
      </c>
      <c r="D23" s="1" t="s">
        <v>235</v>
      </c>
      <c r="E23" s="16" t="s">
        <v>20</v>
      </c>
      <c r="F23" s="16">
        <v>500</v>
      </c>
      <c r="G23" s="3">
        <v>2</v>
      </c>
      <c r="H23" s="34">
        <v>0.315</v>
      </c>
      <c r="I23" s="3">
        <f t="shared" si="4"/>
        <v>1.37</v>
      </c>
      <c r="J23" s="1"/>
      <c r="K23" s="34">
        <v>0.375</v>
      </c>
      <c r="L23" s="3">
        <f t="shared" si="5"/>
        <v>1.25</v>
      </c>
      <c r="M23" s="1"/>
    </row>
    <row r="24" spans="1:13" ht="30" x14ac:dyDescent="0.25">
      <c r="A24" s="1" t="s">
        <v>218</v>
      </c>
      <c r="B24" s="4" t="s">
        <v>215</v>
      </c>
      <c r="C24" s="4" t="s">
        <v>219</v>
      </c>
      <c r="D24" s="1" t="s">
        <v>217</v>
      </c>
      <c r="E24" s="16" t="s">
        <v>20</v>
      </c>
      <c r="F24" s="16">
        <v>500</v>
      </c>
      <c r="G24" s="3">
        <v>3</v>
      </c>
      <c r="H24" s="34">
        <v>0.315</v>
      </c>
      <c r="I24" s="3">
        <f t="shared" si="4"/>
        <v>2.0550000000000002</v>
      </c>
      <c r="J24" s="1"/>
      <c r="K24" s="34">
        <v>0.375</v>
      </c>
      <c r="L24" s="3">
        <f t="shared" si="5"/>
        <v>1.875</v>
      </c>
      <c r="M24" s="1"/>
    </row>
    <row r="25" spans="1:13" ht="30" x14ac:dyDescent="0.25">
      <c r="A25" s="1" t="s">
        <v>226</v>
      </c>
      <c r="B25" s="4" t="s">
        <v>215</v>
      </c>
      <c r="C25" s="4" t="s">
        <v>227</v>
      </c>
      <c r="D25" s="1" t="s">
        <v>217</v>
      </c>
      <c r="E25" s="16" t="s">
        <v>20</v>
      </c>
      <c r="F25" s="16">
        <v>500</v>
      </c>
      <c r="G25" s="3">
        <v>3</v>
      </c>
      <c r="H25" s="34">
        <v>0.315</v>
      </c>
      <c r="I25" s="3">
        <f t="shared" si="4"/>
        <v>2.0550000000000002</v>
      </c>
      <c r="J25" s="1"/>
      <c r="K25" s="34">
        <v>0.375</v>
      </c>
      <c r="L25" s="3">
        <f t="shared" si="5"/>
        <v>1.875</v>
      </c>
      <c r="M25" s="1"/>
    </row>
    <row r="26" spans="1:13" ht="30" x14ac:dyDescent="0.25">
      <c r="A26" s="1" t="s">
        <v>240</v>
      </c>
      <c r="B26" s="4" t="s">
        <v>215</v>
      </c>
      <c r="C26" s="4" t="s">
        <v>241</v>
      </c>
      <c r="D26" s="1" t="s">
        <v>235</v>
      </c>
      <c r="E26" s="16" t="s">
        <v>20</v>
      </c>
      <c r="F26" s="16">
        <v>500</v>
      </c>
      <c r="G26" s="3">
        <v>3</v>
      </c>
      <c r="H26" s="34">
        <v>0.315</v>
      </c>
      <c r="I26" s="3">
        <f t="shared" si="4"/>
        <v>2.0550000000000002</v>
      </c>
      <c r="J26" s="1"/>
      <c r="K26" s="34">
        <v>0.375</v>
      </c>
      <c r="L26" s="3">
        <f t="shared" si="5"/>
        <v>1.875</v>
      </c>
      <c r="M26" s="1"/>
    </row>
    <row r="27" spans="1:13" ht="30" x14ac:dyDescent="0.25">
      <c r="A27" s="1" t="s">
        <v>246</v>
      </c>
      <c r="B27" s="4" t="s">
        <v>215</v>
      </c>
      <c r="C27" s="4" t="s">
        <v>247</v>
      </c>
      <c r="D27" s="1" t="s">
        <v>248</v>
      </c>
      <c r="E27" s="16" t="s">
        <v>20</v>
      </c>
      <c r="F27" s="16">
        <v>500</v>
      </c>
      <c r="G27" s="3">
        <v>3</v>
      </c>
      <c r="H27" s="34">
        <v>0.315</v>
      </c>
      <c r="I27" s="3">
        <f t="shared" si="4"/>
        <v>2.0550000000000002</v>
      </c>
      <c r="J27" s="1"/>
      <c r="K27" s="34">
        <v>0.375</v>
      </c>
      <c r="L27" s="3">
        <f t="shared" si="5"/>
        <v>1.875</v>
      </c>
      <c r="M27" s="1"/>
    </row>
    <row r="28" spans="1:13" ht="30" x14ac:dyDescent="0.25">
      <c r="A28" s="1" t="s">
        <v>334</v>
      </c>
      <c r="B28" s="4" t="s">
        <v>215</v>
      </c>
      <c r="C28" s="4" t="s">
        <v>333</v>
      </c>
      <c r="D28" s="1" t="s">
        <v>217</v>
      </c>
      <c r="E28" s="16" t="s">
        <v>20</v>
      </c>
      <c r="F28" s="16">
        <v>1000</v>
      </c>
      <c r="G28" s="3">
        <v>3</v>
      </c>
      <c r="H28" s="34">
        <v>0.315</v>
      </c>
      <c r="I28" s="3">
        <f t="shared" si="4"/>
        <v>2.0550000000000002</v>
      </c>
      <c r="J28" s="1"/>
      <c r="K28" s="34">
        <v>0.375</v>
      </c>
      <c r="L28" s="3">
        <f t="shared" si="5"/>
        <v>1.875</v>
      </c>
      <c r="M28" s="1"/>
    </row>
    <row r="29" spans="1:13" ht="30" x14ac:dyDescent="0.25">
      <c r="A29" s="1" t="s">
        <v>339</v>
      </c>
      <c r="B29" s="4" t="s">
        <v>215</v>
      </c>
      <c r="C29" s="4" t="s">
        <v>338</v>
      </c>
      <c r="D29" s="1" t="s">
        <v>217</v>
      </c>
      <c r="E29" s="16" t="s">
        <v>20</v>
      </c>
      <c r="F29" s="16">
        <v>500</v>
      </c>
      <c r="G29" s="3">
        <v>3</v>
      </c>
      <c r="H29" s="34">
        <v>0.315</v>
      </c>
      <c r="I29" s="3">
        <f t="shared" si="4"/>
        <v>2.0550000000000002</v>
      </c>
      <c r="J29" s="1"/>
      <c r="K29" s="34">
        <v>0.375</v>
      </c>
      <c r="L29" s="3">
        <f t="shared" si="5"/>
        <v>1.875</v>
      </c>
      <c r="M29" s="1"/>
    </row>
    <row r="30" spans="1:13" ht="30" x14ac:dyDescent="0.25">
      <c r="A30" s="1" t="s">
        <v>222</v>
      </c>
      <c r="B30" s="4" t="s">
        <v>215</v>
      </c>
      <c r="C30" s="4" t="s">
        <v>223</v>
      </c>
      <c r="D30" s="1" t="s">
        <v>217</v>
      </c>
      <c r="E30" s="16" t="s">
        <v>20</v>
      </c>
      <c r="F30" s="16">
        <v>500</v>
      </c>
      <c r="G30" s="3">
        <v>4</v>
      </c>
      <c r="H30" s="34">
        <v>0.315</v>
      </c>
      <c r="I30" s="3">
        <f t="shared" si="4"/>
        <v>2.74</v>
      </c>
      <c r="J30" s="1"/>
      <c r="K30" s="34">
        <v>0.375</v>
      </c>
      <c r="L30" s="3">
        <f t="shared" si="5"/>
        <v>2.5</v>
      </c>
      <c r="M30" s="1"/>
    </row>
    <row r="31" spans="1:13" ht="30" x14ac:dyDescent="0.25">
      <c r="A31" s="1" t="s">
        <v>228</v>
      </c>
      <c r="B31" s="4" t="s">
        <v>215</v>
      </c>
      <c r="C31" s="4" t="s">
        <v>229</v>
      </c>
      <c r="D31" s="1" t="s">
        <v>230</v>
      </c>
      <c r="E31" s="16" t="s">
        <v>20</v>
      </c>
      <c r="F31" s="16">
        <v>500</v>
      </c>
      <c r="G31" s="3">
        <v>4</v>
      </c>
      <c r="H31" s="34">
        <v>0.315</v>
      </c>
      <c r="I31" s="3">
        <f t="shared" si="4"/>
        <v>2.74</v>
      </c>
      <c r="J31" s="1"/>
      <c r="K31" s="34">
        <v>0.375</v>
      </c>
      <c r="L31" s="3">
        <f t="shared" si="5"/>
        <v>2.5</v>
      </c>
      <c r="M31" s="1"/>
    </row>
    <row r="32" spans="1:13" ht="30" x14ac:dyDescent="0.25">
      <c r="A32" s="1" t="s">
        <v>281</v>
      </c>
      <c r="B32" s="4" t="s">
        <v>215</v>
      </c>
      <c r="C32" s="4" t="s">
        <v>282</v>
      </c>
      <c r="D32" s="1" t="s">
        <v>280</v>
      </c>
      <c r="E32" s="16" t="s">
        <v>20</v>
      </c>
      <c r="F32" s="16">
        <v>500</v>
      </c>
      <c r="G32" s="3">
        <v>4</v>
      </c>
      <c r="H32" s="34">
        <v>0.315</v>
      </c>
      <c r="I32" s="3">
        <f t="shared" si="4"/>
        <v>2.74</v>
      </c>
      <c r="J32" s="1"/>
      <c r="K32" s="34">
        <v>0.375</v>
      </c>
      <c r="L32" s="3">
        <f t="shared" si="5"/>
        <v>2.5</v>
      </c>
      <c r="M32" s="1"/>
    </row>
    <row r="33" spans="1:13" ht="30" x14ac:dyDescent="0.25">
      <c r="A33" s="1" t="s">
        <v>233</v>
      </c>
      <c r="B33" s="4" t="s">
        <v>215</v>
      </c>
      <c r="C33" s="4" t="s">
        <v>234</v>
      </c>
      <c r="D33" s="1" t="s">
        <v>235</v>
      </c>
      <c r="E33" s="16" t="s">
        <v>20</v>
      </c>
      <c r="F33" s="16">
        <v>500</v>
      </c>
      <c r="G33" s="3">
        <v>5</v>
      </c>
      <c r="H33" s="34">
        <v>0.315</v>
      </c>
      <c r="I33" s="3">
        <f t="shared" si="4"/>
        <v>3.4250000000000003</v>
      </c>
      <c r="J33" s="1"/>
      <c r="K33" s="34">
        <v>0.375</v>
      </c>
      <c r="L33" s="3">
        <f t="shared" si="5"/>
        <v>3.125</v>
      </c>
      <c r="M33" s="1"/>
    </row>
    <row r="34" spans="1:13" ht="30" x14ac:dyDescent="0.25">
      <c r="A34" s="1" t="s">
        <v>251</v>
      </c>
      <c r="B34" s="4" t="s">
        <v>215</v>
      </c>
      <c r="C34" s="4" t="s">
        <v>252</v>
      </c>
      <c r="D34" s="1" t="s">
        <v>217</v>
      </c>
      <c r="E34" s="16" t="s">
        <v>20</v>
      </c>
      <c r="F34" s="16">
        <v>1000</v>
      </c>
      <c r="G34" s="3">
        <v>5</v>
      </c>
      <c r="H34" s="34">
        <v>0.315</v>
      </c>
      <c r="I34" s="3">
        <f t="shared" si="4"/>
        <v>3.4250000000000003</v>
      </c>
      <c r="J34" s="1"/>
      <c r="K34" s="34">
        <v>0.375</v>
      </c>
      <c r="L34" s="3">
        <f t="shared" si="5"/>
        <v>3.125</v>
      </c>
      <c r="M34" s="1"/>
    </row>
    <row r="35" spans="1:13" ht="30" x14ac:dyDescent="0.25">
      <c r="A35" s="1" t="s">
        <v>406</v>
      </c>
      <c r="B35" s="4" t="s">
        <v>215</v>
      </c>
      <c r="C35" s="4" t="s">
        <v>407</v>
      </c>
      <c r="D35" s="1" t="s">
        <v>217</v>
      </c>
      <c r="E35" s="16" t="s">
        <v>20</v>
      </c>
      <c r="F35" s="16">
        <v>3000</v>
      </c>
      <c r="G35" s="3">
        <v>5</v>
      </c>
      <c r="H35" s="34">
        <v>0.315</v>
      </c>
      <c r="I35" s="3">
        <f t="shared" si="4"/>
        <v>3.4250000000000003</v>
      </c>
      <c r="J35" s="1"/>
      <c r="K35" s="34">
        <f>K31</f>
        <v>0.375</v>
      </c>
      <c r="L35" s="3">
        <f t="shared" si="5"/>
        <v>3.125</v>
      </c>
      <c r="M35" s="1"/>
    </row>
    <row r="36" spans="1:13" s="27" customFormat="1" ht="30" x14ac:dyDescent="0.25">
      <c r="A36" s="1" t="s">
        <v>332</v>
      </c>
      <c r="B36" s="4" t="s">
        <v>215</v>
      </c>
      <c r="C36" s="4" t="s">
        <v>333</v>
      </c>
      <c r="D36" s="1" t="s">
        <v>331</v>
      </c>
      <c r="E36" s="16" t="s">
        <v>20</v>
      </c>
      <c r="F36" s="16">
        <v>500</v>
      </c>
      <c r="G36" s="3">
        <v>6</v>
      </c>
      <c r="H36" s="34">
        <v>0.315</v>
      </c>
      <c r="I36" s="3">
        <f t="shared" si="4"/>
        <v>4.1100000000000003</v>
      </c>
      <c r="J36" s="1"/>
      <c r="K36" s="34">
        <v>0.375</v>
      </c>
      <c r="L36" s="3">
        <f t="shared" si="5"/>
        <v>3.75</v>
      </c>
      <c r="M36" s="1"/>
    </row>
    <row r="37" spans="1:13" s="27" customFormat="1" ht="30" x14ac:dyDescent="0.25">
      <c r="A37" s="1" t="s">
        <v>383</v>
      </c>
      <c r="B37" s="4" t="s">
        <v>215</v>
      </c>
      <c r="C37" s="4" t="s">
        <v>384</v>
      </c>
      <c r="D37" s="1" t="s">
        <v>385</v>
      </c>
      <c r="E37" s="16" t="s">
        <v>20</v>
      </c>
      <c r="F37" s="16"/>
      <c r="G37" s="3">
        <v>6.4</v>
      </c>
      <c r="H37" s="34">
        <v>0.315</v>
      </c>
      <c r="I37" s="3">
        <f t="shared" si="4"/>
        <v>4.3840000000000003</v>
      </c>
      <c r="J37" s="1"/>
      <c r="K37" s="34">
        <f>K36</f>
        <v>0.375</v>
      </c>
      <c r="L37" s="3">
        <f t="shared" si="5"/>
        <v>4</v>
      </c>
      <c r="M37" s="1"/>
    </row>
    <row r="38" spans="1:13" ht="30" x14ac:dyDescent="0.25">
      <c r="A38" s="1" t="s">
        <v>390</v>
      </c>
      <c r="B38" s="4" t="s">
        <v>215</v>
      </c>
      <c r="C38" s="4" t="s">
        <v>391</v>
      </c>
      <c r="D38" s="1" t="s">
        <v>392</v>
      </c>
      <c r="E38" s="16" t="s">
        <v>20</v>
      </c>
      <c r="F38" s="16"/>
      <c r="G38" s="3">
        <v>6.4</v>
      </c>
      <c r="H38" s="34">
        <v>0.315</v>
      </c>
      <c r="I38" s="3">
        <f t="shared" si="4"/>
        <v>4.3840000000000003</v>
      </c>
      <c r="J38" s="1"/>
      <c r="K38" s="34">
        <f>K37</f>
        <v>0.375</v>
      </c>
      <c r="L38" s="3">
        <f t="shared" si="5"/>
        <v>4</v>
      </c>
      <c r="M38" s="1"/>
    </row>
    <row r="39" spans="1:13" ht="30" x14ac:dyDescent="0.25">
      <c r="A39" s="1" t="s">
        <v>238</v>
      </c>
      <c r="B39" s="4" t="s">
        <v>215</v>
      </c>
      <c r="C39" s="4" t="s">
        <v>239</v>
      </c>
      <c r="D39" s="1" t="s">
        <v>235</v>
      </c>
      <c r="E39" s="16" t="s">
        <v>20</v>
      </c>
      <c r="F39" s="16">
        <v>500</v>
      </c>
      <c r="G39" s="3">
        <v>7</v>
      </c>
      <c r="H39" s="34">
        <v>0.315</v>
      </c>
      <c r="I39" s="3">
        <f t="shared" si="4"/>
        <v>4.7949999999999999</v>
      </c>
      <c r="J39" s="1"/>
      <c r="K39" s="34">
        <v>0.375</v>
      </c>
      <c r="L39" s="3">
        <f t="shared" si="5"/>
        <v>4.375</v>
      </c>
      <c r="M39" s="1"/>
    </row>
    <row r="40" spans="1:13" ht="30" x14ac:dyDescent="0.25">
      <c r="A40" s="1" t="s">
        <v>244</v>
      </c>
      <c r="B40" s="4" t="s">
        <v>215</v>
      </c>
      <c r="C40" s="4" t="s">
        <v>245</v>
      </c>
      <c r="D40" s="1" t="s">
        <v>235</v>
      </c>
      <c r="E40" s="16" t="s">
        <v>20</v>
      </c>
      <c r="F40" s="16">
        <v>500</v>
      </c>
      <c r="G40" s="3">
        <v>7</v>
      </c>
      <c r="H40" s="34">
        <v>0.315</v>
      </c>
      <c r="I40" s="3">
        <f t="shared" si="4"/>
        <v>4.7949999999999999</v>
      </c>
      <c r="J40" s="1"/>
      <c r="K40" s="34">
        <v>0.375</v>
      </c>
      <c r="L40" s="3">
        <f t="shared" si="5"/>
        <v>4.375</v>
      </c>
      <c r="M40" s="1"/>
    </row>
    <row r="41" spans="1:13" ht="30" x14ac:dyDescent="0.25">
      <c r="A41" s="1" t="s">
        <v>249</v>
      </c>
      <c r="B41" s="4" t="s">
        <v>215</v>
      </c>
      <c r="C41" s="4" t="s">
        <v>250</v>
      </c>
      <c r="D41" s="1" t="s">
        <v>230</v>
      </c>
      <c r="E41" s="16" t="s">
        <v>20</v>
      </c>
      <c r="F41" s="16">
        <v>1000</v>
      </c>
      <c r="G41" s="3">
        <v>7</v>
      </c>
      <c r="H41" s="34">
        <v>0.315</v>
      </c>
      <c r="I41" s="3">
        <f t="shared" si="4"/>
        <v>4.7949999999999999</v>
      </c>
      <c r="J41" s="1"/>
      <c r="K41" s="34">
        <v>0.375</v>
      </c>
      <c r="L41" s="3">
        <f t="shared" si="5"/>
        <v>4.375</v>
      </c>
      <c r="M41" s="1"/>
    </row>
    <row r="42" spans="1:13" ht="30" x14ac:dyDescent="0.25">
      <c r="A42" s="1" t="s">
        <v>224</v>
      </c>
      <c r="B42" s="4" t="s">
        <v>215</v>
      </c>
      <c r="C42" s="4" t="s">
        <v>225</v>
      </c>
      <c r="D42" s="1" t="s">
        <v>217</v>
      </c>
      <c r="E42" s="16" t="s">
        <v>20</v>
      </c>
      <c r="F42" s="16">
        <v>500</v>
      </c>
      <c r="G42" s="3">
        <v>8</v>
      </c>
      <c r="H42" s="34">
        <v>0.315</v>
      </c>
      <c r="I42" s="3">
        <f t="shared" si="4"/>
        <v>5.48</v>
      </c>
      <c r="J42" s="1"/>
      <c r="K42" s="34">
        <v>0.375</v>
      </c>
      <c r="L42" s="3">
        <f t="shared" si="5"/>
        <v>5</v>
      </c>
      <c r="M42" s="1"/>
    </row>
    <row r="43" spans="1:13" ht="30" x14ac:dyDescent="0.25">
      <c r="A43" s="1" t="s">
        <v>287</v>
      </c>
      <c r="B43" s="4" t="s">
        <v>215</v>
      </c>
      <c r="C43" s="4" t="s">
        <v>288</v>
      </c>
      <c r="D43" s="1" t="s">
        <v>235</v>
      </c>
      <c r="E43" s="16" t="s">
        <v>20</v>
      </c>
      <c r="F43" s="16">
        <v>100</v>
      </c>
      <c r="G43" s="3">
        <v>8</v>
      </c>
      <c r="H43" s="34">
        <v>0.315</v>
      </c>
      <c r="I43" s="3">
        <f t="shared" si="4"/>
        <v>5.48</v>
      </c>
      <c r="J43" s="1"/>
      <c r="K43" s="34">
        <v>0.375</v>
      </c>
      <c r="L43" s="3">
        <f t="shared" si="5"/>
        <v>5</v>
      </c>
      <c r="M43" s="1"/>
    </row>
    <row r="44" spans="1:13" ht="30" x14ac:dyDescent="0.25">
      <c r="A44" s="1" t="s">
        <v>278</v>
      </c>
      <c r="B44" s="4" t="s">
        <v>215</v>
      </c>
      <c r="C44" s="4" t="s">
        <v>279</v>
      </c>
      <c r="D44" s="1" t="s">
        <v>280</v>
      </c>
      <c r="E44" s="16" t="s">
        <v>20</v>
      </c>
      <c r="F44" s="16">
        <v>500</v>
      </c>
      <c r="G44" s="3">
        <v>10</v>
      </c>
      <c r="H44" s="34">
        <v>0.315</v>
      </c>
      <c r="I44" s="3">
        <f t="shared" si="4"/>
        <v>6.8500000000000005</v>
      </c>
      <c r="J44" s="1"/>
      <c r="K44" s="34">
        <v>0.375</v>
      </c>
      <c r="L44" s="3">
        <f t="shared" si="5"/>
        <v>6.25</v>
      </c>
      <c r="M44" s="1"/>
    </row>
    <row r="45" spans="1:13" ht="30" x14ac:dyDescent="0.25">
      <c r="A45" s="1" t="s">
        <v>322</v>
      </c>
      <c r="B45" s="4" t="s">
        <v>215</v>
      </c>
      <c r="C45" s="4" t="s">
        <v>323</v>
      </c>
      <c r="D45" s="1" t="s">
        <v>217</v>
      </c>
      <c r="E45" s="16" t="s">
        <v>20</v>
      </c>
      <c r="F45" s="16">
        <v>5000</v>
      </c>
      <c r="G45" s="3">
        <v>12</v>
      </c>
      <c r="H45" s="34">
        <v>0.315</v>
      </c>
      <c r="I45" s="3">
        <f t="shared" si="4"/>
        <v>8.2200000000000006</v>
      </c>
      <c r="J45" s="1"/>
      <c r="K45" s="34">
        <v>0.375</v>
      </c>
      <c r="L45" s="3">
        <f t="shared" si="5"/>
        <v>7.5</v>
      </c>
      <c r="M45" s="1"/>
    </row>
    <row r="46" spans="1:13" ht="30" x14ac:dyDescent="0.25">
      <c r="A46" s="1" t="s">
        <v>337</v>
      </c>
      <c r="B46" s="4" t="s">
        <v>215</v>
      </c>
      <c r="C46" s="4" t="s">
        <v>338</v>
      </c>
      <c r="D46" s="1" t="s">
        <v>331</v>
      </c>
      <c r="E46" s="16" t="s">
        <v>20</v>
      </c>
      <c r="F46" s="16">
        <v>10</v>
      </c>
      <c r="G46" s="3">
        <v>12</v>
      </c>
      <c r="H46" s="34">
        <v>0.315</v>
      </c>
      <c r="I46" s="3">
        <f t="shared" si="4"/>
        <v>8.2200000000000006</v>
      </c>
      <c r="J46" s="1"/>
      <c r="K46" s="34">
        <v>0.375</v>
      </c>
      <c r="L46" s="3">
        <f t="shared" si="5"/>
        <v>7.5</v>
      </c>
      <c r="M46" s="1"/>
    </row>
    <row r="47" spans="1:13" ht="30" x14ac:dyDescent="0.25">
      <c r="A47" s="1" t="s">
        <v>386</v>
      </c>
      <c r="B47" s="4" t="s">
        <v>215</v>
      </c>
      <c r="C47" s="4" t="s">
        <v>387</v>
      </c>
      <c r="D47" s="1" t="s">
        <v>385</v>
      </c>
      <c r="E47" s="16" t="s">
        <v>20</v>
      </c>
      <c r="F47" s="16"/>
      <c r="G47" s="3">
        <v>12</v>
      </c>
      <c r="H47" s="34">
        <v>0.315</v>
      </c>
      <c r="I47" s="3">
        <f t="shared" si="4"/>
        <v>8.2200000000000006</v>
      </c>
      <c r="J47" s="1"/>
      <c r="K47" s="34">
        <f>K46</f>
        <v>0.375</v>
      </c>
      <c r="L47" s="3">
        <f t="shared" si="5"/>
        <v>7.5</v>
      </c>
      <c r="M47" s="1"/>
    </row>
    <row r="48" spans="1:13" ht="30" x14ac:dyDescent="0.25">
      <c r="A48" s="1" t="s">
        <v>393</v>
      </c>
      <c r="B48" s="4" t="s">
        <v>215</v>
      </c>
      <c r="C48" s="4" t="s">
        <v>394</v>
      </c>
      <c r="D48" s="1" t="s">
        <v>392</v>
      </c>
      <c r="E48" s="16" t="s">
        <v>20</v>
      </c>
      <c r="F48" s="16"/>
      <c r="G48" s="3">
        <v>12</v>
      </c>
      <c r="H48" s="34">
        <v>0.315</v>
      </c>
      <c r="I48" s="3">
        <f t="shared" si="4"/>
        <v>8.2200000000000006</v>
      </c>
      <c r="J48" s="1"/>
      <c r="K48" s="34">
        <f>K47</f>
        <v>0.375</v>
      </c>
      <c r="L48" s="3">
        <f t="shared" si="5"/>
        <v>7.5</v>
      </c>
      <c r="M48" s="1"/>
    </row>
    <row r="49" spans="1:13" ht="30" x14ac:dyDescent="0.25">
      <c r="A49" s="1" t="s">
        <v>214</v>
      </c>
      <c r="B49" s="4" t="s">
        <v>215</v>
      </c>
      <c r="C49" s="4" t="s">
        <v>216</v>
      </c>
      <c r="D49" s="1" t="s">
        <v>217</v>
      </c>
      <c r="E49" s="16" t="s">
        <v>20</v>
      </c>
      <c r="F49" s="16">
        <v>500</v>
      </c>
      <c r="G49" s="3">
        <v>15</v>
      </c>
      <c r="H49" s="34">
        <v>0.315</v>
      </c>
      <c r="I49" s="3">
        <f t="shared" si="4"/>
        <v>10.275</v>
      </c>
      <c r="J49" s="1"/>
      <c r="K49" s="34">
        <v>0.375</v>
      </c>
      <c r="L49" s="3">
        <f t="shared" si="5"/>
        <v>9.375</v>
      </c>
      <c r="M49" s="1"/>
    </row>
    <row r="50" spans="1:13" ht="30" x14ac:dyDescent="0.25">
      <c r="A50" s="1" t="s">
        <v>310</v>
      </c>
      <c r="B50" s="4" t="s">
        <v>215</v>
      </c>
      <c r="C50" s="4" t="s">
        <v>308</v>
      </c>
      <c r="D50" s="1" t="s">
        <v>217</v>
      </c>
      <c r="E50" s="16" t="s">
        <v>20</v>
      </c>
      <c r="F50" s="16">
        <v>1000</v>
      </c>
      <c r="G50" s="3">
        <v>15</v>
      </c>
      <c r="H50" s="34">
        <v>0.315</v>
      </c>
      <c r="I50" s="3">
        <f t="shared" ref="I50:I81" si="6">G50*(1-H50)</f>
        <v>10.275</v>
      </c>
      <c r="J50" s="1"/>
      <c r="K50" s="34">
        <v>0.375</v>
      </c>
      <c r="L50" s="3">
        <f t="shared" ref="L50:L81" si="7">G50*(1-K50)</f>
        <v>9.375</v>
      </c>
      <c r="M50" s="1"/>
    </row>
    <row r="51" spans="1:13" ht="30" x14ac:dyDescent="0.25">
      <c r="A51" s="1" t="s">
        <v>313</v>
      </c>
      <c r="B51" s="4" t="s">
        <v>215</v>
      </c>
      <c r="C51" s="4" t="s">
        <v>312</v>
      </c>
      <c r="D51" s="1" t="s">
        <v>217</v>
      </c>
      <c r="E51" s="16" t="s">
        <v>20</v>
      </c>
      <c r="F51" s="16">
        <v>1000</v>
      </c>
      <c r="G51" s="3">
        <v>15</v>
      </c>
      <c r="H51" s="34">
        <v>0.315</v>
      </c>
      <c r="I51" s="3">
        <f t="shared" si="6"/>
        <v>10.275</v>
      </c>
      <c r="J51" s="1"/>
      <c r="K51" s="34">
        <v>0.375</v>
      </c>
      <c r="L51" s="3">
        <f t="shared" si="7"/>
        <v>9.375</v>
      </c>
      <c r="M51" s="1"/>
    </row>
    <row r="52" spans="1:13" ht="30" x14ac:dyDescent="0.25">
      <c r="A52" s="1" t="s">
        <v>272</v>
      </c>
      <c r="B52" s="4" t="s">
        <v>215</v>
      </c>
      <c r="C52" s="4" t="s">
        <v>273</v>
      </c>
      <c r="D52" s="1" t="s">
        <v>235</v>
      </c>
      <c r="E52" s="16" t="s">
        <v>20</v>
      </c>
      <c r="F52" s="16">
        <v>100</v>
      </c>
      <c r="G52" s="3">
        <v>20</v>
      </c>
      <c r="H52" s="34">
        <v>0.315</v>
      </c>
      <c r="I52" s="3">
        <f t="shared" si="6"/>
        <v>13.700000000000001</v>
      </c>
      <c r="J52" s="1"/>
      <c r="K52" s="34">
        <v>0.375</v>
      </c>
      <c r="L52" s="3">
        <f t="shared" si="7"/>
        <v>12.5</v>
      </c>
      <c r="M52" s="1"/>
    </row>
    <row r="53" spans="1:13" ht="30" x14ac:dyDescent="0.25">
      <c r="A53" s="1" t="s">
        <v>388</v>
      </c>
      <c r="B53" s="4" t="s">
        <v>215</v>
      </c>
      <c r="C53" s="4" t="s">
        <v>389</v>
      </c>
      <c r="D53" s="1" t="s">
        <v>385</v>
      </c>
      <c r="E53" s="16" t="s">
        <v>20</v>
      </c>
      <c r="F53" s="16">
        <v>25</v>
      </c>
      <c r="G53" s="3">
        <v>33</v>
      </c>
      <c r="H53" s="34">
        <v>0.315</v>
      </c>
      <c r="I53" s="3">
        <f t="shared" si="6"/>
        <v>22.605</v>
      </c>
      <c r="J53" s="1"/>
      <c r="K53" s="34">
        <f>K52</f>
        <v>0.375</v>
      </c>
      <c r="L53" s="3">
        <f t="shared" si="7"/>
        <v>20.625</v>
      </c>
      <c r="M53" s="1"/>
    </row>
    <row r="54" spans="1:13" ht="30" x14ac:dyDescent="0.25">
      <c r="A54" s="1" t="s">
        <v>395</v>
      </c>
      <c r="B54" s="4" t="s">
        <v>215</v>
      </c>
      <c r="C54" s="4" t="s">
        <v>396</v>
      </c>
      <c r="D54" s="1" t="s">
        <v>392</v>
      </c>
      <c r="E54" s="16" t="s">
        <v>20</v>
      </c>
      <c r="F54" s="16">
        <v>250</v>
      </c>
      <c r="G54" s="3">
        <v>33</v>
      </c>
      <c r="H54" s="34">
        <v>0.315</v>
      </c>
      <c r="I54" s="3">
        <f t="shared" si="6"/>
        <v>22.605</v>
      </c>
      <c r="J54" s="1"/>
      <c r="K54" s="34">
        <f>K53</f>
        <v>0.375</v>
      </c>
      <c r="L54" s="3">
        <f t="shared" si="7"/>
        <v>20.625</v>
      </c>
      <c r="M54" s="1"/>
    </row>
    <row r="55" spans="1:13" ht="30" x14ac:dyDescent="0.25">
      <c r="A55" s="1" t="s">
        <v>316</v>
      </c>
      <c r="B55" s="4" t="s">
        <v>215</v>
      </c>
      <c r="C55" s="4" t="s">
        <v>315</v>
      </c>
      <c r="D55" s="1" t="s">
        <v>217</v>
      </c>
      <c r="E55" s="16" t="s">
        <v>20</v>
      </c>
      <c r="F55" s="16">
        <v>5000</v>
      </c>
      <c r="G55" s="3">
        <v>40</v>
      </c>
      <c r="H55" s="34">
        <v>0.315</v>
      </c>
      <c r="I55" s="3">
        <f t="shared" si="6"/>
        <v>27.400000000000002</v>
      </c>
      <c r="J55" s="1"/>
      <c r="K55" s="34">
        <v>0.375</v>
      </c>
      <c r="L55" s="3">
        <f t="shared" si="7"/>
        <v>25</v>
      </c>
      <c r="M55" s="1"/>
    </row>
    <row r="56" spans="1:13" ht="30" x14ac:dyDescent="0.25">
      <c r="A56" s="1" t="s">
        <v>283</v>
      </c>
      <c r="B56" s="4" t="s">
        <v>215</v>
      </c>
      <c r="C56" s="4" t="s">
        <v>284</v>
      </c>
      <c r="D56" s="1" t="s">
        <v>280</v>
      </c>
      <c r="E56" s="16" t="s">
        <v>20</v>
      </c>
      <c r="F56" s="16">
        <v>10</v>
      </c>
      <c r="G56" s="3">
        <v>60</v>
      </c>
      <c r="H56" s="34">
        <v>0.315</v>
      </c>
      <c r="I56" s="3">
        <f t="shared" si="6"/>
        <v>41.1</v>
      </c>
      <c r="J56" s="1"/>
      <c r="K56" s="34">
        <v>0.375</v>
      </c>
      <c r="L56" s="3">
        <f t="shared" si="7"/>
        <v>37.5</v>
      </c>
      <c r="M56" s="1"/>
    </row>
    <row r="57" spans="1:13" ht="30" x14ac:dyDescent="0.25">
      <c r="A57" s="1" t="s">
        <v>378</v>
      </c>
      <c r="B57" s="4" t="s">
        <v>215</v>
      </c>
      <c r="C57" s="4" t="s">
        <v>379</v>
      </c>
      <c r="D57" s="1" t="s">
        <v>235</v>
      </c>
      <c r="E57" s="16" t="s">
        <v>20</v>
      </c>
      <c r="F57" s="16"/>
      <c r="G57" s="3">
        <v>90</v>
      </c>
      <c r="H57" s="34">
        <v>0.315</v>
      </c>
      <c r="I57" s="3">
        <f t="shared" si="6"/>
        <v>61.650000000000006</v>
      </c>
      <c r="J57" s="1"/>
      <c r="K57" s="34">
        <f>K56</f>
        <v>0.375</v>
      </c>
      <c r="L57" s="3">
        <f t="shared" si="7"/>
        <v>56.25</v>
      </c>
      <c r="M57" s="1"/>
    </row>
    <row r="58" spans="1:13" ht="30" x14ac:dyDescent="0.25">
      <c r="A58" s="1" t="s">
        <v>381</v>
      </c>
      <c r="B58" s="4" t="s">
        <v>215</v>
      </c>
      <c r="C58" s="4" t="s">
        <v>379</v>
      </c>
      <c r="D58" s="1" t="s">
        <v>365</v>
      </c>
      <c r="E58" s="16" t="s">
        <v>20</v>
      </c>
      <c r="F58" s="16"/>
      <c r="G58" s="3">
        <v>90</v>
      </c>
      <c r="H58" s="34">
        <v>0.315</v>
      </c>
      <c r="I58" s="3">
        <f t="shared" si="6"/>
        <v>61.650000000000006</v>
      </c>
      <c r="J58" s="1"/>
      <c r="K58" s="34">
        <f>K57</f>
        <v>0.375</v>
      </c>
      <c r="L58" s="3">
        <f t="shared" si="7"/>
        <v>56.25</v>
      </c>
      <c r="M58" s="1"/>
    </row>
    <row r="59" spans="1:13" ht="30" x14ac:dyDescent="0.25">
      <c r="A59" s="1" t="s">
        <v>266</v>
      </c>
      <c r="B59" s="4" t="s">
        <v>215</v>
      </c>
      <c r="C59" s="4" t="s">
        <v>267</v>
      </c>
      <c r="D59" s="1" t="s">
        <v>20</v>
      </c>
      <c r="E59" s="16" t="s">
        <v>20</v>
      </c>
      <c r="F59" s="16"/>
      <c r="G59" s="3">
        <v>100</v>
      </c>
      <c r="H59" s="34">
        <v>0.315</v>
      </c>
      <c r="I59" s="3">
        <f t="shared" si="6"/>
        <v>68.5</v>
      </c>
      <c r="J59" s="1"/>
      <c r="K59" s="34">
        <v>0.375</v>
      </c>
      <c r="L59" s="3">
        <f t="shared" si="7"/>
        <v>62.5</v>
      </c>
      <c r="M59" s="1"/>
    </row>
    <row r="60" spans="1:13" ht="30" x14ac:dyDescent="0.25">
      <c r="A60" s="1" t="s">
        <v>293</v>
      </c>
      <c r="B60" s="4" t="s">
        <v>215</v>
      </c>
      <c r="C60" s="4" t="s">
        <v>294</v>
      </c>
      <c r="D60" s="1" t="s">
        <v>235</v>
      </c>
      <c r="E60" s="16" t="s">
        <v>20</v>
      </c>
      <c r="F60" s="16">
        <v>50</v>
      </c>
      <c r="G60" s="3">
        <v>100</v>
      </c>
      <c r="H60" s="34">
        <v>0.315</v>
      </c>
      <c r="I60" s="3">
        <f t="shared" si="6"/>
        <v>68.5</v>
      </c>
      <c r="J60" s="1"/>
      <c r="K60" s="34">
        <v>0.375</v>
      </c>
      <c r="L60" s="3">
        <f t="shared" si="7"/>
        <v>62.5</v>
      </c>
      <c r="M60" s="1"/>
    </row>
    <row r="61" spans="1:13" ht="30" x14ac:dyDescent="0.25">
      <c r="A61" s="1" t="s">
        <v>360</v>
      </c>
      <c r="B61" s="4" t="s">
        <v>215</v>
      </c>
      <c r="C61" s="4" t="s">
        <v>361</v>
      </c>
      <c r="D61" s="1" t="s">
        <v>235</v>
      </c>
      <c r="E61" s="16" t="s">
        <v>20</v>
      </c>
      <c r="F61" s="16">
        <v>10</v>
      </c>
      <c r="G61" s="3">
        <v>110</v>
      </c>
      <c r="H61" s="34">
        <v>0.315</v>
      </c>
      <c r="I61" s="3">
        <f t="shared" si="6"/>
        <v>75.350000000000009</v>
      </c>
      <c r="J61" s="1"/>
      <c r="K61" s="34">
        <f>K60</f>
        <v>0.375</v>
      </c>
      <c r="L61" s="3">
        <f t="shared" si="7"/>
        <v>68.75</v>
      </c>
      <c r="M61" s="1"/>
    </row>
    <row r="62" spans="1:13" ht="30" x14ac:dyDescent="0.25">
      <c r="A62" s="1" t="s">
        <v>364</v>
      </c>
      <c r="B62" s="4" t="s">
        <v>215</v>
      </c>
      <c r="C62" s="4" t="s">
        <v>361</v>
      </c>
      <c r="D62" s="1" t="s">
        <v>365</v>
      </c>
      <c r="E62" s="16" t="s">
        <v>20</v>
      </c>
      <c r="F62" s="16">
        <v>100</v>
      </c>
      <c r="G62" s="3">
        <v>110</v>
      </c>
      <c r="H62" s="34">
        <v>0.315</v>
      </c>
      <c r="I62" s="3">
        <f t="shared" si="6"/>
        <v>75.350000000000009</v>
      </c>
      <c r="J62" s="1"/>
      <c r="K62" s="34">
        <f>K61</f>
        <v>0.375</v>
      </c>
      <c r="L62" s="3">
        <f t="shared" si="7"/>
        <v>68.75</v>
      </c>
      <c r="M62" s="1"/>
    </row>
    <row r="63" spans="1:13" ht="30" x14ac:dyDescent="0.25">
      <c r="A63" s="1" t="s">
        <v>368</v>
      </c>
      <c r="B63" s="4" t="s">
        <v>215</v>
      </c>
      <c r="C63" s="4" t="s">
        <v>369</v>
      </c>
      <c r="D63" s="1" t="s">
        <v>235</v>
      </c>
      <c r="E63" s="16" t="s">
        <v>20</v>
      </c>
      <c r="F63" s="16"/>
      <c r="G63" s="3">
        <v>140</v>
      </c>
      <c r="H63" s="34">
        <v>0.315</v>
      </c>
      <c r="I63" s="3">
        <f t="shared" si="6"/>
        <v>95.9</v>
      </c>
      <c r="J63" s="1"/>
      <c r="K63" s="34">
        <f>K62</f>
        <v>0.375</v>
      </c>
      <c r="L63" s="3">
        <f t="shared" si="7"/>
        <v>87.5</v>
      </c>
      <c r="M63" s="1"/>
    </row>
    <row r="64" spans="1:13" ht="30" x14ac:dyDescent="0.25">
      <c r="A64" s="1" t="s">
        <v>371</v>
      </c>
      <c r="B64" s="4" t="s">
        <v>215</v>
      </c>
      <c r="C64" s="4" t="s">
        <v>369</v>
      </c>
      <c r="D64" s="1" t="s">
        <v>365</v>
      </c>
      <c r="E64" s="16" t="s">
        <v>20</v>
      </c>
      <c r="F64" s="16"/>
      <c r="G64" s="3">
        <v>140</v>
      </c>
      <c r="H64" s="34">
        <v>0.315</v>
      </c>
      <c r="I64" s="3">
        <f t="shared" si="6"/>
        <v>95.9</v>
      </c>
      <c r="J64" s="1"/>
      <c r="K64" s="34">
        <f>K63</f>
        <v>0.375</v>
      </c>
      <c r="L64" s="3">
        <f t="shared" si="7"/>
        <v>87.5</v>
      </c>
      <c r="M64" s="1"/>
    </row>
    <row r="65" spans="1:16" ht="30" x14ac:dyDescent="0.25">
      <c r="A65" s="1" t="s">
        <v>303</v>
      </c>
      <c r="B65" s="4" t="s">
        <v>215</v>
      </c>
      <c r="C65" s="4" t="s">
        <v>304</v>
      </c>
      <c r="D65" s="1" t="s">
        <v>235</v>
      </c>
      <c r="E65" s="16" t="s">
        <v>20</v>
      </c>
      <c r="F65" s="16">
        <v>10</v>
      </c>
      <c r="G65" s="3">
        <v>150</v>
      </c>
      <c r="H65" s="34">
        <v>0.315</v>
      </c>
      <c r="I65" s="3">
        <f t="shared" si="6"/>
        <v>102.75000000000001</v>
      </c>
      <c r="J65" s="1"/>
      <c r="K65" s="34">
        <v>0.375</v>
      </c>
      <c r="L65" s="3">
        <f t="shared" si="7"/>
        <v>93.75</v>
      </c>
      <c r="M65" s="1"/>
    </row>
    <row r="66" spans="1:16" ht="30" x14ac:dyDescent="0.25">
      <c r="A66" s="1" t="s">
        <v>276</v>
      </c>
      <c r="B66" s="4" t="s">
        <v>215</v>
      </c>
      <c r="C66" s="4" t="s">
        <v>277</v>
      </c>
      <c r="D66" s="1" t="s">
        <v>235</v>
      </c>
      <c r="E66" s="16" t="s">
        <v>20</v>
      </c>
      <c r="F66" s="16">
        <v>10</v>
      </c>
      <c r="G66" s="3">
        <v>175</v>
      </c>
      <c r="H66" s="34">
        <v>0.315</v>
      </c>
      <c r="I66" s="3">
        <f t="shared" si="6"/>
        <v>119.87500000000001</v>
      </c>
      <c r="J66" s="1"/>
      <c r="K66" s="34">
        <v>0.375</v>
      </c>
      <c r="L66" s="3">
        <f t="shared" si="7"/>
        <v>109.375</v>
      </c>
      <c r="M66" s="1"/>
    </row>
    <row r="67" spans="1:16" ht="30" x14ac:dyDescent="0.25">
      <c r="A67" s="1" t="s">
        <v>274</v>
      </c>
      <c r="B67" s="4" t="s">
        <v>215</v>
      </c>
      <c r="C67" s="4" t="s">
        <v>275</v>
      </c>
      <c r="D67" s="1" t="s">
        <v>235</v>
      </c>
      <c r="E67" s="16" t="s">
        <v>20</v>
      </c>
      <c r="F67" s="16">
        <v>10</v>
      </c>
      <c r="G67" s="3">
        <v>180</v>
      </c>
      <c r="H67" s="34">
        <v>0.315</v>
      </c>
      <c r="I67" s="3">
        <f t="shared" si="6"/>
        <v>123.30000000000001</v>
      </c>
      <c r="J67" s="1"/>
      <c r="K67" s="34">
        <v>0.375</v>
      </c>
      <c r="L67" s="3">
        <f t="shared" si="7"/>
        <v>112.5</v>
      </c>
      <c r="M67" s="1"/>
    </row>
    <row r="68" spans="1:16" ht="30" x14ac:dyDescent="0.25">
      <c r="A68" s="1" t="s">
        <v>380</v>
      </c>
      <c r="B68" s="4" t="s">
        <v>215</v>
      </c>
      <c r="C68" s="4" t="s">
        <v>379</v>
      </c>
      <c r="D68" s="1" t="s">
        <v>363</v>
      </c>
      <c r="E68" s="16" t="s">
        <v>20</v>
      </c>
      <c r="F68" s="16"/>
      <c r="G68" s="3">
        <v>225</v>
      </c>
      <c r="H68" s="34">
        <v>0.315</v>
      </c>
      <c r="I68" s="3">
        <f t="shared" si="6"/>
        <v>154.125</v>
      </c>
      <c r="J68" s="1"/>
      <c r="K68" s="34">
        <f>K67</f>
        <v>0.375</v>
      </c>
      <c r="L68" s="3">
        <f t="shared" si="7"/>
        <v>140.625</v>
      </c>
      <c r="M68" s="1"/>
    </row>
    <row r="69" spans="1:16" ht="30" x14ac:dyDescent="0.25">
      <c r="A69" s="1" t="s">
        <v>382</v>
      </c>
      <c r="B69" s="4" t="s">
        <v>215</v>
      </c>
      <c r="C69" s="4" t="s">
        <v>379</v>
      </c>
      <c r="D69" s="1" t="s">
        <v>367</v>
      </c>
      <c r="E69" s="16" t="s">
        <v>20</v>
      </c>
      <c r="F69" s="16"/>
      <c r="G69" s="3">
        <v>225</v>
      </c>
      <c r="H69" s="34">
        <v>0.315</v>
      </c>
      <c r="I69" s="3">
        <f t="shared" si="6"/>
        <v>154.125</v>
      </c>
      <c r="J69" s="1"/>
      <c r="K69" s="34">
        <f>K68</f>
        <v>0.375</v>
      </c>
      <c r="L69" s="3">
        <f t="shared" si="7"/>
        <v>140.625</v>
      </c>
      <c r="M69" s="1"/>
    </row>
    <row r="70" spans="1:16" ht="30" x14ac:dyDescent="0.25">
      <c r="A70" s="1" t="s">
        <v>351</v>
      </c>
      <c r="B70" s="4" t="s">
        <v>215</v>
      </c>
      <c r="C70" s="4" t="s">
        <v>352</v>
      </c>
      <c r="D70" s="1" t="s">
        <v>353</v>
      </c>
      <c r="E70" s="16" t="s">
        <v>20</v>
      </c>
      <c r="F70" s="16">
        <v>10</v>
      </c>
      <c r="G70" s="3">
        <v>250</v>
      </c>
      <c r="H70" s="34">
        <v>0.315</v>
      </c>
      <c r="I70" s="3">
        <f t="shared" si="6"/>
        <v>171.25</v>
      </c>
      <c r="J70" s="1"/>
      <c r="K70" s="34">
        <f>K69</f>
        <v>0.375</v>
      </c>
      <c r="L70" s="3">
        <f t="shared" si="7"/>
        <v>156.25</v>
      </c>
      <c r="M70" s="1"/>
    </row>
    <row r="71" spans="1:16" ht="30" x14ac:dyDescent="0.25">
      <c r="A71" s="1" t="s">
        <v>373</v>
      </c>
      <c r="B71" s="4" t="s">
        <v>215</v>
      </c>
      <c r="C71" s="4" t="s">
        <v>374</v>
      </c>
      <c r="D71" s="1" t="s">
        <v>235</v>
      </c>
      <c r="E71" s="16" t="s">
        <v>20</v>
      </c>
      <c r="F71" s="16"/>
      <c r="G71" s="3">
        <v>250</v>
      </c>
      <c r="H71" s="34">
        <v>0.315</v>
      </c>
      <c r="I71" s="3">
        <f t="shared" si="6"/>
        <v>171.25</v>
      </c>
      <c r="J71" s="1"/>
      <c r="K71" s="34">
        <f>K70</f>
        <v>0.375</v>
      </c>
      <c r="L71" s="3">
        <f t="shared" si="7"/>
        <v>156.25</v>
      </c>
      <c r="M71" s="1"/>
    </row>
    <row r="72" spans="1:16" ht="30" x14ac:dyDescent="0.25">
      <c r="A72" s="1" t="s">
        <v>376</v>
      </c>
      <c r="B72" s="4" t="s">
        <v>215</v>
      </c>
      <c r="C72" s="4" t="s">
        <v>374</v>
      </c>
      <c r="D72" s="1" t="s">
        <v>365</v>
      </c>
      <c r="E72" s="16" t="s">
        <v>20</v>
      </c>
      <c r="F72" s="16"/>
      <c r="G72" s="3">
        <v>250</v>
      </c>
      <c r="H72" s="34">
        <v>0.315</v>
      </c>
      <c r="I72" s="3">
        <f t="shared" si="6"/>
        <v>171.25</v>
      </c>
      <c r="J72" s="1"/>
      <c r="K72" s="34">
        <f>K71</f>
        <v>0.375</v>
      </c>
      <c r="L72" s="3">
        <f t="shared" si="7"/>
        <v>156.25</v>
      </c>
      <c r="M72" s="1"/>
    </row>
    <row r="73" spans="1:16" ht="30" x14ac:dyDescent="0.25">
      <c r="A73" s="1" t="s">
        <v>335</v>
      </c>
      <c r="B73" s="4" t="s">
        <v>215</v>
      </c>
      <c r="C73" s="4" t="s">
        <v>333</v>
      </c>
      <c r="D73" s="1" t="s">
        <v>336</v>
      </c>
      <c r="E73" s="16" t="s">
        <v>20</v>
      </c>
      <c r="F73" s="16">
        <v>20</v>
      </c>
      <c r="G73" s="3">
        <v>275</v>
      </c>
      <c r="H73" s="34">
        <v>0.315</v>
      </c>
      <c r="I73" s="3">
        <f t="shared" si="6"/>
        <v>188.37500000000003</v>
      </c>
      <c r="J73" s="1"/>
      <c r="K73" s="34">
        <v>0.375</v>
      </c>
      <c r="L73" s="3">
        <f t="shared" si="7"/>
        <v>171.875</v>
      </c>
      <c r="M73" s="1"/>
    </row>
    <row r="74" spans="1:16" ht="30" x14ac:dyDescent="0.25">
      <c r="A74" s="1" t="s">
        <v>362</v>
      </c>
      <c r="B74" s="4" t="s">
        <v>215</v>
      </c>
      <c r="C74" s="4" t="s">
        <v>361</v>
      </c>
      <c r="D74" s="1" t="s">
        <v>363</v>
      </c>
      <c r="E74" s="16" t="s">
        <v>20</v>
      </c>
      <c r="F74" s="16">
        <v>10</v>
      </c>
      <c r="G74" s="3">
        <v>275</v>
      </c>
      <c r="H74" s="34">
        <v>0.315</v>
      </c>
      <c r="I74" s="3">
        <f t="shared" si="6"/>
        <v>188.37500000000003</v>
      </c>
      <c r="J74" s="1"/>
      <c r="K74" s="34">
        <f>K73</f>
        <v>0.375</v>
      </c>
      <c r="L74" s="3">
        <f t="shared" si="7"/>
        <v>171.875</v>
      </c>
      <c r="M74" s="1"/>
    </row>
    <row r="75" spans="1:16" ht="30" x14ac:dyDescent="0.25">
      <c r="A75" s="1" t="s">
        <v>366</v>
      </c>
      <c r="B75" s="4" t="s">
        <v>215</v>
      </c>
      <c r="C75" s="4" t="s">
        <v>361</v>
      </c>
      <c r="D75" s="1" t="s">
        <v>367</v>
      </c>
      <c r="E75" s="16" t="s">
        <v>20</v>
      </c>
      <c r="F75" s="16">
        <v>100</v>
      </c>
      <c r="G75" s="3">
        <v>275</v>
      </c>
      <c r="H75" s="34">
        <v>0.315</v>
      </c>
      <c r="I75" s="3">
        <f t="shared" si="6"/>
        <v>188.37500000000003</v>
      </c>
      <c r="J75" s="1"/>
      <c r="K75" s="34">
        <f>K74</f>
        <v>0.375</v>
      </c>
      <c r="L75" s="3">
        <f t="shared" si="7"/>
        <v>171.875</v>
      </c>
      <c r="M75" s="1"/>
    </row>
    <row r="76" spans="1:16" ht="30" x14ac:dyDescent="0.25">
      <c r="A76" s="1" t="s">
        <v>295</v>
      </c>
      <c r="B76" s="4" t="s">
        <v>215</v>
      </c>
      <c r="C76" s="4" t="s">
        <v>296</v>
      </c>
      <c r="D76" s="1" t="s">
        <v>235</v>
      </c>
      <c r="E76" s="16" t="s">
        <v>20</v>
      </c>
      <c r="F76" s="16">
        <v>10</v>
      </c>
      <c r="G76" s="3">
        <v>350</v>
      </c>
      <c r="H76" s="34">
        <v>0.315</v>
      </c>
      <c r="I76" s="3">
        <f t="shared" si="6"/>
        <v>239.75000000000003</v>
      </c>
      <c r="J76" s="1"/>
      <c r="K76" s="34">
        <v>0.375</v>
      </c>
      <c r="L76" s="3">
        <f t="shared" si="7"/>
        <v>218.75</v>
      </c>
      <c r="M76" s="1"/>
    </row>
    <row r="77" spans="1:16" ht="30" x14ac:dyDescent="0.25">
      <c r="A77" s="1" t="s">
        <v>370</v>
      </c>
      <c r="B77" s="4" t="s">
        <v>215</v>
      </c>
      <c r="C77" s="4" t="s">
        <v>369</v>
      </c>
      <c r="D77" s="1" t="s">
        <v>363</v>
      </c>
      <c r="E77" s="16" t="s">
        <v>20</v>
      </c>
      <c r="F77" s="16"/>
      <c r="G77" s="3">
        <v>350</v>
      </c>
      <c r="H77" s="34">
        <v>0.315</v>
      </c>
      <c r="I77" s="3">
        <f t="shared" si="6"/>
        <v>239.75000000000003</v>
      </c>
      <c r="J77" s="1"/>
      <c r="K77" s="34">
        <f>K76</f>
        <v>0.375</v>
      </c>
      <c r="L77" s="3">
        <f t="shared" si="7"/>
        <v>218.75</v>
      </c>
      <c r="M77" s="1"/>
    </row>
    <row r="78" spans="1:16" ht="30" x14ac:dyDescent="0.25">
      <c r="A78" s="1" t="s">
        <v>372</v>
      </c>
      <c r="B78" s="4" t="s">
        <v>215</v>
      </c>
      <c r="C78" s="4" t="s">
        <v>369</v>
      </c>
      <c r="D78" s="1" t="s">
        <v>367</v>
      </c>
      <c r="E78" s="16" t="s">
        <v>20</v>
      </c>
      <c r="F78" s="16"/>
      <c r="G78" s="3">
        <v>350</v>
      </c>
      <c r="H78" s="34">
        <v>0.315</v>
      </c>
      <c r="I78" s="3">
        <f t="shared" si="6"/>
        <v>239.75000000000003</v>
      </c>
      <c r="J78" s="1"/>
      <c r="K78" s="34">
        <f>K77</f>
        <v>0.375</v>
      </c>
      <c r="L78" s="3">
        <f t="shared" si="7"/>
        <v>218.75</v>
      </c>
      <c r="M78" s="1"/>
    </row>
    <row r="79" spans="1:16" ht="30" x14ac:dyDescent="0.25">
      <c r="A79" s="21" t="s">
        <v>253</v>
      </c>
      <c r="B79" s="22" t="s">
        <v>215</v>
      </c>
      <c r="C79" s="22" t="s">
        <v>252</v>
      </c>
      <c r="D79" s="21" t="s">
        <v>235</v>
      </c>
      <c r="E79" s="23" t="s">
        <v>20</v>
      </c>
      <c r="F79" s="23">
        <v>10</v>
      </c>
      <c r="G79" s="26">
        <v>450</v>
      </c>
      <c r="H79" s="34">
        <v>0.315</v>
      </c>
      <c r="I79" s="26">
        <f t="shared" si="6"/>
        <v>308.25</v>
      </c>
      <c r="J79" s="21"/>
      <c r="K79" s="34">
        <v>0.375</v>
      </c>
      <c r="L79" s="26">
        <f t="shared" si="7"/>
        <v>281.25</v>
      </c>
      <c r="M79" s="21"/>
    </row>
    <row r="80" spans="1:16" ht="30" x14ac:dyDescent="0.25">
      <c r="A80" s="18" t="s">
        <v>307</v>
      </c>
      <c r="B80" s="19" t="s">
        <v>215</v>
      </c>
      <c r="C80" s="19" t="s">
        <v>308</v>
      </c>
      <c r="D80" s="18" t="s">
        <v>309</v>
      </c>
      <c r="E80" s="20" t="s">
        <v>20</v>
      </c>
      <c r="F80" s="20">
        <v>10</v>
      </c>
      <c r="G80" s="24">
        <v>450</v>
      </c>
      <c r="H80" s="34">
        <v>0.315</v>
      </c>
      <c r="I80" s="24">
        <f t="shared" si="6"/>
        <v>308.25</v>
      </c>
      <c r="J80" s="18"/>
      <c r="K80" s="34">
        <v>0.375</v>
      </c>
      <c r="L80" s="24">
        <f t="shared" si="7"/>
        <v>281.25</v>
      </c>
      <c r="M80" s="18"/>
      <c r="O80">
        <v>15</v>
      </c>
      <c r="P80">
        <f>O80*(1-K79)</f>
        <v>9.375</v>
      </c>
    </row>
    <row r="81" spans="1:13" ht="30" x14ac:dyDescent="0.25">
      <c r="A81" s="18" t="s">
        <v>311</v>
      </c>
      <c r="B81" s="19" t="s">
        <v>215</v>
      </c>
      <c r="C81" s="19" t="s">
        <v>312</v>
      </c>
      <c r="D81" s="18" t="s">
        <v>235</v>
      </c>
      <c r="E81" s="20" t="s">
        <v>20</v>
      </c>
      <c r="F81" s="20">
        <v>10</v>
      </c>
      <c r="G81" s="24">
        <v>450</v>
      </c>
      <c r="H81" s="34">
        <v>0.315</v>
      </c>
      <c r="I81" s="24">
        <f t="shared" si="6"/>
        <v>308.25</v>
      </c>
      <c r="J81" s="18"/>
      <c r="K81" s="34">
        <v>0.375</v>
      </c>
      <c r="L81" s="24">
        <f t="shared" si="7"/>
        <v>281.25</v>
      </c>
      <c r="M81" s="18"/>
    </row>
    <row r="82" spans="1:13" ht="30" x14ac:dyDescent="0.25">
      <c r="A82" s="18" t="s">
        <v>375</v>
      </c>
      <c r="B82" s="19" t="s">
        <v>215</v>
      </c>
      <c r="C82" s="19" t="s">
        <v>374</v>
      </c>
      <c r="D82" s="18" t="s">
        <v>363</v>
      </c>
      <c r="E82" s="20" t="s">
        <v>20</v>
      </c>
      <c r="F82" s="20"/>
      <c r="G82" s="24">
        <v>450</v>
      </c>
      <c r="H82" s="34">
        <v>0.315</v>
      </c>
      <c r="I82" s="24">
        <f t="shared" ref="I82:I109" si="8">G82*(1-H82)</f>
        <v>308.25</v>
      </c>
      <c r="J82" s="18"/>
      <c r="K82" s="34">
        <f>K81</f>
        <v>0.375</v>
      </c>
      <c r="L82" s="24">
        <f t="shared" ref="L82:L109" si="9">G82*(1-K82)</f>
        <v>281.25</v>
      </c>
      <c r="M82" s="18"/>
    </row>
    <row r="83" spans="1:13" ht="30" x14ac:dyDescent="0.25">
      <c r="A83" s="18" t="s">
        <v>377</v>
      </c>
      <c r="B83" s="19" t="s">
        <v>215</v>
      </c>
      <c r="C83" s="19" t="s">
        <v>374</v>
      </c>
      <c r="D83" s="18" t="s">
        <v>367</v>
      </c>
      <c r="E83" s="20" t="s">
        <v>20</v>
      </c>
      <c r="F83" s="20"/>
      <c r="G83" s="24">
        <v>450</v>
      </c>
      <c r="H83" s="34">
        <v>0.315</v>
      </c>
      <c r="I83" s="24">
        <f t="shared" si="8"/>
        <v>308.25</v>
      </c>
      <c r="J83" s="18"/>
      <c r="K83" s="34">
        <f>K82</f>
        <v>0.375</v>
      </c>
      <c r="L83" s="24">
        <f t="shared" si="9"/>
        <v>281.25</v>
      </c>
      <c r="M83" s="18"/>
    </row>
    <row r="84" spans="1:13" ht="30" x14ac:dyDescent="0.25">
      <c r="A84" s="18" t="s">
        <v>291</v>
      </c>
      <c r="B84" s="19" t="s">
        <v>215</v>
      </c>
      <c r="C84" s="19" t="s">
        <v>292</v>
      </c>
      <c r="D84" s="18" t="s">
        <v>235</v>
      </c>
      <c r="E84" s="20" t="s">
        <v>20</v>
      </c>
      <c r="F84" s="20">
        <v>10</v>
      </c>
      <c r="G84" s="24">
        <v>500</v>
      </c>
      <c r="H84" s="34">
        <v>0.315</v>
      </c>
      <c r="I84" s="24">
        <f t="shared" si="8"/>
        <v>342.5</v>
      </c>
      <c r="J84" s="18"/>
      <c r="K84" s="34">
        <v>0.375</v>
      </c>
      <c r="L84" s="24">
        <f t="shared" si="9"/>
        <v>312.5</v>
      </c>
      <c r="M84" s="18"/>
    </row>
    <row r="85" spans="1:13" ht="30" x14ac:dyDescent="0.25">
      <c r="A85" s="18" t="s">
        <v>314</v>
      </c>
      <c r="B85" s="19" t="s">
        <v>215</v>
      </c>
      <c r="C85" s="19" t="s">
        <v>315</v>
      </c>
      <c r="D85" s="18" t="s">
        <v>235</v>
      </c>
      <c r="E85" s="20" t="s">
        <v>20</v>
      </c>
      <c r="F85" s="20">
        <v>25</v>
      </c>
      <c r="G85" s="24">
        <v>500</v>
      </c>
      <c r="H85" s="34">
        <v>0.315</v>
      </c>
      <c r="I85" s="24">
        <f t="shared" si="8"/>
        <v>342.5</v>
      </c>
      <c r="J85" s="18"/>
      <c r="K85" s="34">
        <v>0.375</v>
      </c>
      <c r="L85" s="24">
        <f t="shared" si="9"/>
        <v>312.5</v>
      </c>
      <c r="M85" s="18"/>
    </row>
    <row r="86" spans="1:13" ht="30" x14ac:dyDescent="0.25">
      <c r="A86" s="18" t="s">
        <v>340</v>
      </c>
      <c r="B86" s="19" t="s">
        <v>215</v>
      </c>
      <c r="C86" s="19" t="s">
        <v>341</v>
      </c>
      <c r="D86" s="18" t="s">
        <v>342</v>
      </c>
      <c r="E86" s="20" t="s">
        <v>20</v>
      </c>
      <c r="F86" s="20">
        <v>2</v>
      </c>
      <c r="G86" s="24">
        <v>600</v>
      </c>
      <c r="H86" s="34">
        <v>0.315</v>
      </c>
      <c r="I86" s="24">
        <f t="shared" si="8"/>
        <v>411.00000000000006</v>
      </c>
      <c r="J86" s="18"/>
      <c r="K86" s="34">
        <v>0.375</v>
      </c>
      <c r="L86" s="24">
        <f t="shared" si="9"/>
        <v>375</v>
      </c>
      <c r="M86" s="18"/>
    </row>
    <row r="87" spans="1:13" ht="30" x14ac:dyDescent="0.25">
      <c r="A87" s="18" t="s">
        <v>270</v>
      </c>
      <c r="B87" s="19" t="s">
        <v>215</v>
      </c>
      <c r="C87" s="19" t="s">
        <v>271</v>
      </c>
      <c r="D87" s="18" t="s">
        <v>235</v>
      </c>
      <c r="E87" s="20" t="s">
        <v>20</v>
      </c>
      <c r="F87" s="20">
        <v>10</v>
      </c>
      <c r="G87" s="24">
        <v>625</v>
      </c>
      <c r="H87" s="34">
        <v>0.315</v>
      </c>
      <c r="I87" s="24">
        <f t="shared" si="8"/>
        <v>428.12500000000006</v>
      </c>
      <c r="J87" s="18"/>
      <c r="K87" s="34">
        <v>0.375</v>
      </c>
      <c r="L87" s="24">
        <f t="shared" si="9"/>
        <v>390.625</v>
      </c>
      <c r="M87" s="18"/>
    </row>
    <row r="88" spans="1:13" ht="30" x14ac:dyDescent="0.25">
      <c r="A88" s="18" t="s">
        <v>285</v>
      </c>
      <c r="B88" s="19" t="s">
        <v>215</v>
      </c>
      <c r="C88" s="19" t="s">
        <v>286</v>
      </c>
      <c r="D88" s="18" t="s">
        <v>235</v>
      </c>
      <c r="E88" s="20" t="s">
        <v>20</v>
      </c>
      <c r="F88" s="20">
        <v>10</v>
      </c>
      <c r="G88" s="24">
        <v>625</v>
      </c>
      <c r="H88" s="34">
        <v>0.315</v>
      </c>
      <c r="I88" s="24">
        <f t="shared" si="8"/>
        <v>428.12500000000006</v>
      </c>
      <c r="J88" s="18"/>
      <c r="K88" s="34">
        <v>0.375</v>
      </c>
      <c r="L88" s="24">
        <f t="shared" si="9"/>
        <v>390.625</v>
      </c>
      <c r="M88" s="18"/>
    </row>
    <row r="89" spans="1:13" ht="30" x14ac:dyDescent="0.25">
      <c r="A89" s="18" t="s">
        <v>301</v>
      </c>
      <c r="B89" s="19" t="s">
        <v>215</v>
      </c>
      <c r="C89" s="19" t="s">
        <v>302</v>
      </c>
      <c r="D89" s="18" t="s">
        <v>235</v>
      </c>
      <c r="E89" s="20" t="s">
        <v>20</v>
      </c>
      <c r="F89" s="20">
        <v>10</v>
      </c>
      <c r="G89" s="24">
        <v>625</v>
      </c>
      <c r="H89" s="34">
        <v>0.315</v>
      </c>
      <c r="I89" s="24">
        <f t="shared" si="8"/>
        <v>428.12500000000006</v>
      </c>
      <c r="J89" s="18"/>
      <c r="K89" s="34">
        <v>0.375</v>
      </c>
      <c r="L89" s="24">
        <f t="shared" si="9"/>
        <v>390.625</v>
      </c>
      <c r="M89" s="18"/>
    </row>
    <row r="90" spans="1:13" ht="30" x14ac:dyDescent="0.25">
      <c r="A90" s="18" t="s">
        <v>305</v>
      </c>
      <c r="B90" s="19" t="s">
        <v>215</v>
      </c>
      <c r="C90" s="19" t="s">
        <v>306</v>
      </c>
      <c r="D90" s="18" t="s">
        <v>235</v>
      </c>
      <c r="E90" s="20" t="s">
        <v>20</v>
      </c>
      <c r="F90" s="20">
        <v>10</v>
      </c>
      <c r="G90" s="24">
        <v>625</v>
      </c>
      <c r="H90" s="34">
        <v>0.315</v>
      </c>
      <c r="I90" s="24">
        <f t="shared" si="8"/>
        <v>428.12500000000006</v>
      </c>
      <c r="J90" s="18"/>
      <c r="K90" s="34">
        <v>0.375</v>
      </c>
      <c r="L90" s="24">
        <f t="shared" si="9"/>
        <v>390.625</v>
      </c>
      <c r="M90" s="18"/>
    </row>
    <row r="91" spans="1:13" ht="30" x14ac:dyDescent="0.25">
      <c r="A91" s="18" t="s">
        <v>264</v>
      </c>
      <c r="B91" s="19" t="s">
        <v>215</v>
      </c>
      <c r="C91" s="19" t="s">
        <v>265</v>
      </c>
      <c r="D91" s="18" t="s">
        <v>20</v>
      </c>
      <c r="E91" s="20" t="s">
        <v>20</v>
      </c>
      <c r="F91" s="20"/>
      <c r="G91" s="24">
        <v>833.33</v>
      </c>
      <c r="H91" s="34">
        <v>0.315</v>
      </c>
      <c r="I91" s="24">
        <f t="shared" si="8"/>
        <v>570.83105000000012</v>
      </c>
      <c r="J91" s="18"/>
      <c r="K91" s="34">
        <v>0.375</v>
      </c>
      <c r="L91" s="24">
        <f t="shared" si="9"/>
        <v>520.83125000000007</v>
      </c>
      <c r="M91" s="18"/>
    </row>
    <row r="92" spans="1:13" ht="30" x14ac:dyDescent="0.25">
      <c r="A92" s="18" t="s">
        <v>289</v>
      </c>
      <c r="B92" s="19" t="s">
        <v>215</v>
      </c>
      <c r="C92" s="19" t="s">
        <v>290</v>
      </c>
      <c r="D92" s="18" t="s">
        <v>235</v>
      </c>
      <c r="E92" s="20" t="s">
        <v>20</v>
      </c>
      <c r="F92" s="20">
        <v>10</v>
      </c>
      <c r="G92" s="24">
        <v>875</v>
      </c>
      <c r="H92" s="34">
        <v>0.315</v>
      </c>
      <c r="I92" s="24">
        <f t="shared" si="8"/>
        <v>599.375</v>
      </c>
      <c r="J92" s="18"/>
      <c r="K92" s="34">
        <v>0.375</v>
      </c>
      <c r="L92" s="24">
        <f t="shared" si="9"/>
        <v>546.875</v>
      </c>
      <c r="M92" s="18"/>
    </row>
    <row r="93" spans="1:13" ht="30" x14ac:dyDescent="0.25">
      <c r="A93" s="18" t="s">
        <v>343</v>
      </c>
      <c r="B93" s="19" t="s">
        <v>215</v>
      </c>
      <c r="C93" s="19" t="s">
        <v>344</v>
      </c>
      <c r="D93" s="18" t="s">
        <v>345</v>
      </c>
      <c r="E93" s="20" t="s">
        <v>20</v>
      </c>
      <c r="F93" s="20">
        <v>2</v>
      </c>
      <c r="G93" s="24">
        <v>1200</v>
      </c>
      <c r="H93" s="34">
        <v>0.315</v>
      </c>
      <c r="I93" s="24">
        <f t="shared" si="8"/>
        <v>822.00000000000011</v>
      </c>
      <c r="J93" s="18"/>
      <c r="K93" s="34">
        <v>0.375</v>
      </c>
      <c r="L93" s="24">
        <f t="shared" si="9"/>
        <v>750</v>
      </c>
      <c r="M93" s="18"/>
    </row>
    <row r="94" spans="1:13" ht="30" x14ac:dyDescent="0.25">
      <c r="A94" s="18" t="s">
        <v>297</v>
      </c>
      <c r="B94" s="19" t="s">
        <v>215</v>
      </c>
      <c r="C94" s="19" t="s">
        <v>298</v>
      </c>
      <c r="D94" s="18" t="s">
        <v>235</v>
      </c>
      <c r="E94" s="20" t="s">
        <v>20</v>
      </c>
      <c r="F94" s="20">
        <v>10</v>
      </c>
      <c r="G94" s="24">
        <v>1250</v>
      </c>
      <c r="H94" s="34">
        <v>0.315</v>
      </c>
      <c r="I94" s="24">
        <f t="shared" si="8"/>
        <v>856.25000000000011</v>
      </c>
      <c r="J94" s="18"/>
      <c r="K94" s="34">
        <v>0.375</v>
      </c>
      <c r="L94" s="24">
        <f t="shared" si="9"/>
        <v>781.25</v>
      </c>
      <c r="M94" s="18"/>
    </row>
    <row r="95" spans="1:13" ht="30" x14ac:dyDescent="0.25">
      <c r="A95" s="18" t="s">
        <v>299</v>
      </c>
      <c r="B95" s="19" t="s">
        <v>215</v>
      </c>
      <c r="C95" s="19" t="s">
        <v>300</v>
      </c>
      <c r="D95" s="18" t="s">
        <v>235</v>
      </c>
      <c r="E95" s="20" t="s">
        <v>20</v>
      </c>
      <c r="F95" s="20">
        <v>10</v>
      </c>
      <c r="G95" s="24">
        <v>1250</v>
      </c>
      <c r="H95" s="34">
        <v>0.315</v>
      </c>
      <c r="I95" s="24">
        <f t="shared" si="8"/>
        <v>856.25000000000011</v>
      </c>
      <c r="J95" s="18"/>
      <c r="K95" s="34">
        <v>0.375</v>
      </c>
      <c r="L95" s="24">
        <f t="shared" si="9"/>
        <v>781.25</v>
      </c>
      <c r="M95" s="18"/>
    </row>
    <row r="96" spans="1:13" ht="30" x14ac:dyDescent="0.25">
      <c r="A96" s="18" t="s">
        <v>349</v>
      </c>
      <c r="B96" s="19" t="s">
        <v>215</v>
      </c>
      <c r="C96" s="19" t="s">
        <v>350</v>
      </c>
      <c r="D96" s="18" t="s">
        <v>20</v>
      </c>
      <c r="E96" s="20" t="s">
        <v>20</v>
      </c>
      <c r="F96" s="20"/>
      <c r="G96" s="24">
        <v>1250</v>
      </c>
      <c r="H96" s="34">
        <v>0.315</v>
      </c>
      <c r="I96" s="24">
        <f t="shared" si="8"/>
        <v>856.25000000000011</v>
      </c>
      <c r="J96" s="18"/>
      <c r="K96" s="34">
        <v>0.375</v>
      </c>
      <c r="L96" s="24">
        <f t="shared" si="9"/>
        <v>781.25</v>
      </c>
      <c r="M96" s="18"/>
    </row>
    <row r="97" spans="1:13" ht="30" x14ac:dyDescent="0.25">
      <c r="A97" s="18" t="s">
        <v>320</v>
      </c>
      <c r="B97" s="19" t="s">
        <v>215</v>
      </c>
      <c r="C97" s="19" t="s">
        <v>321</v>
      </c>
      <c r="D97" s="18" t="s">
        <v>280</v>
      </c>
      <c r="E97" s="20" t="s">
        <v>20</v>
      </c>
      <c r="F97" s="20">
        <v>5</v>
      </c>
      <c r="G97" s="24">
        <v>1500</v>
      </c>
      <c r="H97" s="34">
        <v>0.315</v>
      </c>
      <c r="I97" s="24">
        <f t="shared" si="8"/>
        <v>1027.5</v>
      </c>
      <c r="J97" s="18"/>
      <c r="K97" s="34">
        <v>0.375</v>
      </c>
      <c r="L97" s="24">
        <f t="shared" si="9"/>
        <v>937.5</v>
      </c>
      <c r="M97" s="18"/>
    </row>
    <row r="98" spans="1:13" ht="30" x14ac:dyDescent="0.25">
      <c r="A98" s="18" t="s">
        <v>324</v>
      </c>
      <c r="B98" s="19" t="s">
        <v>215</v>
      </c>
      <c r="C98" s="19" t="s">
        <v>325</v>
      </c>
      <c r="D98" s="18" t="s">
        <v>326</v>
      </c>
      <c r="E98" s="20" t="s">
        <v>20</v>
      </c>
      <c r="F98" s="20">
        <v>1</v>
      </c>
      <c r="G98" s="24">
        <v>2500</v>
      </c>
      <c r="H98" s="34">
        <v>0.315</v>
      </c>
      <c r="I98" s="24">
        <f t="shared" si="8"/>
        <v>1712.5000000000002</v>
      </c>
      <c r="J98" s="18"/>
      <c r="K98" s="34">
        <v>0.375</v>
      </c>
      <c r="L98" s="24">
        <f t="shared" si="9"/>
        <v>1562.5</v>
      </c>
      <c r="M98" s="18"/>
    </row>
    <row r="99" spans="1:13" ht="30" x14ac:dyDescent="0.25">
      <c r="A99" s="18" t="s">
        <v>356</v>
      </c>
      <c r="B99" s="19" t="s">
        <v>215</v>
      </c>
      <c r="C99" s="19" t="s">
        <v>357</v>
      </c>
      <c r="D99" s="18" t="s">
        <v>20</v>
      </c>
      <c r="E99" s="20" t="s">
        <v>20</v>
      </c>
      <c r="F99" s="20">
        <v>1</v>
      </c>
      <c r="G99" s="24">
        <v>2500</v>
      </c>
      <c r="H99" s="34">
        <v>0.315</v>
      </c>
      <c r="I99" s="24">
        <f t="shared" si="8"/>
        <v>1712.5000000000002</v>
      </c>
      <c r="J99" s="18"/>
      <c r="K99" s="34">
        <f>K98</f>
        <v>0.375</v>
      </c>
      <c r="L99" s="24">
        <f t="shared" si="9"/>
        <v>1562.5</v>
      </c>
      <c r="M99" s="18"/>
    </row>
    <row r="100" spans="1:13" ht="30" x14ac:dyDescent="0.25">
      <c r="A100" s="18" t="s">
        <v>410</v>
      </c>
      <c r="B100" s="19" t="s">
        <v>215</v>
      </c>
      <c r="C100" s="19" t="s">
        <v>411</v>
      </c>
      <c r="D100" s="18" t="s">
        <v>326</v>
      </c>
      <c r="E100" s="20" t="s">
        <v>20</v>
      </c>
      <c r="F100" s="20"/>
      <c r="G100" s="24">
        <v>2500</v>
      </c>
      <c r="H100" s="34">
        <v>0.315</v>
      </c>
      <c r="I100" s="24">
        <f t="shared" si="8"/>
        <v>1712.5000000000002</v>
      </c>
      <c r="J100" s="18"/>
      <c r="K100" s="34">
        <f>K99</f>
        <v>0.375</v>
      </c>
      <c r="L100" s="24">
        <f t="shared" si="9"/>
        <v>1562.5</v>
      </c>
      <c r="M100" s="18"/>
    </row>
    <row r="101" spans="1:13" ht="30" x14ac:dyDescent="0.25">
      <c r="A101" s="18" t="s">
        <v>262</v>
      </c>
      <c r="B101" s="19" t="s">
        <v>215</v>
      </c>
      <c r="C101" s="19" t="s">
        <v>263</v>
      </c>
      <c r="D101" s="18" t="s">
        <v>20</v>
      </c>
      <c r="E101" s="20" t="s">
        <v>20</v>
      </c>
      <c r="F101" s="20"/>
      <c r="G101" s="24">
        <v>4166.67</v>
      </c>
      <c r="H101" s="34">
        <v>0.315</v>
      </c>
      <c r="I101" s="24">
        <f t="shared" si="8"/>
        <v>2854.1689500000002</v>
      </c>
      <c r="J101" s="18"/>
      <c r="K101" s="34">
        <v>0.375</v>
      </c>
      <c r="L101" s="24">
        <f t="shared" si="9"/>
        <v>2604.1687499999998</v>
      </c>
      <c r="M101" s="18"/>
    </row>
    <row r="102" spans="1:13" ht="30" x14ac:dyDescent="0.25">
      <c r="A102" s="18" t="s">
        <v>254</v>
      </c>
      <c r="B102" s="19" t="s">
        <v>215</v>
      </c>
      <c r="C102" s="19" t="s">
        <v>255</v>
      </c>
      <c r="D102" s="18" t="s">
        <v>20</v>
      </c>
      <c r="E102" s="20" t="s">
        <v>20</v>
      </c>
      <c r="F102" s="20"/>
      <c r="G102" s="24">
        <v>6250</v>
      </c>
      <c r="H102" s="34">
        <v>0.315</v>
      </c>
      <c r="I102" s="24">
        <f t="shared" si="8"/>
        <v>4281.25</v>
      </c>
      <c r="J102" s="18"/>
      <c r="K102" s="34">
        <v>0.375</v>
      </c>
      <c r="L102" s="24">
        <f t="shared" si="9"/>
        <v>3906.25</v>
      </c>
      <c r="M102" s="18"/>
    </row>
    <row r="103" spans="1:13" ht="30" x14ac:dyDescent="0.25">
      <c r="A103" s="18" t="s">
        <v>256</v>
      </c>
      <c r="B103" s="19" t="s">
        <v>215</v>
      </c>
      <c r="C103" s="19" t="s">
        <v>257</v>
      </c>
      <c r="D103" s="18" t="s">
        <v>20</v>
      </c>
      <c r="E103" s="20" t="s">
        <v>20</v>
      </c>
      <c r="F103" s="20"/>
      <c r="G103" s="24">
        <v>6250</v>
      </c>
      <c r="H103" s="34">
        <v>0.315</v>
      </c>
      <c r="I103" s="24">
        <f t="shared" si="8"/>
        <v>4281.25</v>
      </c>
      <c r="J103" s="18"/>
      <c r="K103" s="34">
        <v>0.375</v>
      </c>
      <c r="L103" s="24">
        <f t="shared" si="9"/>
        <v>3906.25</v>
      </c>
      <c r="M103" s="18"/>
    </row>
    <row r="104" spans="1:13" ht="30" x14ac:dyDescent="0.25">
      <c r="A104" s="18" t="s">
        <v>258</v>
      </c>
      <c r="B104" s="19" t="s">
        <v>215</v>
      </c>
      <c r="C104" s="19" t="s">
        <v>259</v>
      </c>
      <c r="D104" s="18" t="s">
        <v>20</v>
      </c>
      <c r="E104" s="20" t="s">
        <v>20</v>
      </c>
      <c r="F104" s="20"/>
      <c r="G104" s="24">
        <v>6250</v>
      </c>
      <c r="H104" s="34">
        <v>0.315</v>
      </c>
      <c r="I104" s="24">
        <f t="shared" si="8"/>
        <v>4281.25</v>
      </c>
      <c r="J104" s="18"/>
      <c r="K104" s="34">
        <v>0.375</v>
      </c>
      <c r="L104" s="24">
        <f t="shared" si="9"/>
        <v>3906.25</v>
      </c>
      <c r="M104" s="18"/>
    </row>
    <row r="105" spans="1:13" ht="30" x14ac:dyDescent="0.25">
      <c r="A105" s="18" t="s">
        <v>329</v>
      </c>
      <c r="B105" s="19" t="s">
        <v>215</v>
      </c>
      <c r="C105" s="19" t="s">
        <v>330</v>
      </c>
      <c r="D105" s="18" t="s">
        <v>331</v>
      </c>
      <c r="E105" s="20" t="s">
        <v>20</v>
      </c>
      <c r="F105" s="20">
        <v>40</v>
      </c>
      <c r="G105" s="24">
        <v>6250</v>
      </c>
      <c r="H105" s="34">
        <v>0.315</v>
      </c>
      <c r="I105" s="24">
        <f t="shared" si="8"/>
        <v>4281.25</v>
      </c>
      <c r="J105" s="18"/>
      <c r="K105" s="34">
        <v>0.375</v>
      </c>
      <c r="L105" s="24">
        <f t="shared" si="9"/>
        <v>3906.25</v>
      </c>
      <c r="M105" s="18"/>
    </row>
    <row r="106" spans="1:13" ht="30" x14ac:dyDescent="0.25">
      <c r="A106" s="18" t="s">
        <v>358</v>
      </c>
      <c r="B106" s="19" t="s">
        <v>215</v>
      </c>
      <c r="C106" s="19" t="s">
        <v>359</v>
      </c>
      <c r="D106" s="18" t="s">
        <v>20</v>
      </c>
      <c r="E106" s="20" t="s">
        <v>20</v>
      </c>
      <c r="F106" s="20">
        <v>1</v>
      </c>
      <c r="G106" s="24">
        <v>6250</v>
      </c>
      <c r="H106" s="34">
        <v>0.315</v>
      </c>
      <c r="I106" s="24">
        <f t="shared" si="8"/>
        <v>4281.25</v>
      </c>
      <c r="J106" s="18"/>
      <c r="K106" s="34">
        <f>K105</f>
        <v>0.375</v>
      </c>
      <c r="L106" s="24">
        <f t="shared" si="9"/>
        <v>3906.25</v>
      </c>
      <c r="M106" s="18"/>
    </row>
    <row r="107" spans="1:13" ht="30" x14ac:dyDescent="0.25">
      <c r="A107" s="18" t="s">
        <v>260</v>
      </c>
      <c r="B107" s="19" t="s">
        <v>215</v>
      </c>
      <c r="C107" s="19" t="s">
        <v>261</v>
      </c>
      <c r="D107" s="18" t="s">
        <v>20</v>
      </c>
      <c r="E107" s="20" t="s">
        <v>20</v>
      </c>
      <c r="F107" s="20"/>
      <c r="G107" s="24">
        <v>8333.33</v>
      </c>
      <c r="H107" s="34">
        <v>0.315</v>
      </c>
      <c r="I107" s="24">
        <f t="shared" si="8"/>
        <v>5708.3310500000007</v>
      </c>
      <c r="J107" s="18"/>
      <c r="K107" s="34">
        <v>0.375</v>
      </c>
      <c r="L107" s="24">
        <f t="shared" si="9"/>
        <v>5208.3312500000002</v>
      </c>
      <c r="M107" s="18"/>
    </row>
    <row r="108" spans="1:13" ht="30" x14ac:dyDescent="0.25">
      <c r="A108" s="18" t="s">
        <v>268</v>
      </c>
      <c r="B108" s="19" t="s">
        <v>215</v>
      </c>
      <c r="C108" s="19" t="s">
        <v>269</v>
      </c>
      <c r="D108" s="18" t="s">
        <v>20</v>
      </c>
      <c r="E108" s="20" t="s">
        <v>20</v>
      </c>
      <c r="F108" s="20"/>
      <c r="G108" s="24">
        <v>12500</v>
      </c>
      <c r="H108" s="34">
        <v>0.315</v>
      </c>
      <c r="I108" s="24">
        <f t="shared" si="8"/>
        <v>8562.5</v>
      </c>
      <c r="J108" s="18"/>
      <c r="K108" s="34">
        <v>0.375</v>
      </c>
      <c r="L108" s="24">
        <f t="shared" si="9"/>
        <v>7812.5</v>
      </c>
      <c r="M108" s="18"/>
    </row>
    <row r="109" spans="1:13" ht="30" x14ac:dyDescent="0.25">
      <c r="A109" s="18" t="s">
        <v>327</v>
      </c>
      <c r="B109" s="19" t="s">
        <v>215</v>
      </c>
      <c r="C109" s="19" t="s">
        <v>328</v>
      </c>
      <c r="D109" s="18" t="s">
        <v>20</v>
      </c>
      <c r="E109" s="20" t="s">
        <v>20</v>
      </c>
      <c r="F109" s="20">
        <v>1</v>
      </c>
      <c r="G109" s="24">
        <v>12500</v>
      </c>
      <c r="H109" s="34">
        <v>0.315</v>
      </c>
      <c r="I109" s="24">
        <f t="shared" si="8"/>
        <v>8562.5</v>
      </c>
      <c r="J109" s="18"/>
      <c r="K109" s="34">
        <v>0.375</v>
      </c>
      <c r="L109" s="24">
        <f t="shared" si="9"/>
        <v>7812.5</v>
      </c>
      <c r="M109" s="18"/>
    </row>
    <row r="110" spans="1:13" ht="30" x14ac:dyDescent="0.25">
      <c r="A110" s="18" t="s">
        <v>346</v>
      </c>
      <c r="B110" s="19" t="s">
        <v>215</v>
      </c>
      <c r="C110" s="19" t="s">
        <v>347</v>
      </c>
      <c r="D110" s="18" t="s">
        <v>20</v>
      </c>
      <c r="E110" s="20" t="s">
        <v>20</v>
      </c>
      <c r="F110" s="20"/>
      <c r="G110" s="25" t="s">
        <v>348</v>
      </c>
      <c r="H110" s="34"/>
      <c r="I110" s="24"/>
      <c r="J110" s="18"/>
      <c r="K110" s="1"/>
      <c r="L110" s="25"/>
      <c r="M110" s="18"/>
    </row>
    <row r="111" spans="1:13" ht="30" x14ac:dyDescent="0.25">
      <c r="A111" s="18" t="s">
        <v>397</v>
      </c>
      <c r="B111" s="19" t="s">
        <v>215</v>
      </c>
      <c r="C111" s="19" t="s">
        <v>398</v>
      </c>
      <c r="D111" s="18" t="s">
        <v>399</v>
      </c>
      <c r="E111" s="20" t="s">
        <v>20</v>
      </c>
      <c r="F111" s="20"/>
      <c r="G111" s="25" t="s">
        <v>348</v>
      </c>
      <c r="H111" s="31" t="s">
        <v>400</v>
      </c>
      <c r="I111" s="24"/>
      <c r="J111" s="18"/>
      <c r="K111" s="1"/>
      <c r="L111" s="25"/>
      <c r="M111" s="18"/>
    </row>
    <row r="112" spans="1:13" ht="30" x14ac:dyDescent="0.25">
      <c r="A112" s="18" t="s">
        <v>401</v>
      </c>
      <c r="B112" s="19" t="s">
        <v>215</v>
      </c>
      <c r="C112" s="19" t="s">
        <v>402</v>
      </c>
      <c r="D112" s="18" t="s">
        <v>399</v>
      </c>
      <c r="E112" s="20" t="s">
        <v>20</v>
      </c>
      <c r="F112" s="20"/>
      <c r="G112" s="25" t="s">
        <v>348</v>
      </c>
      <c r="H112" s="31"/>
      <c r="I112" s="24"/>
      <c r="J112" s="18"/>
      <c r="K112" s="1"/>
      <c r="L112" s="25"/>
      <c r="M112" s="18"/>
    </row>
    <row r="113" spans="1:13" ht="30" x14ac:dyDescent="0.25">
      <c r="A113" s="18" t="s">
        <v>412</v>
      </c>
      <c r="B113" s="19" t="s">
        <v>215</v>
      </c>
      <c r="C113" s="19" t="s">
        <v>413</v>
      </c>
      <c r="D113" s="18" t="s">
        <v>217</v>
      </c>
      <c r="E113" s="20" t="s">
        <v>20</v>
      </c>
      <c r="F113" s="20"/>
      <c r="G113" s="25" t="s">
        <v>348</v>
      </c>
      <c r="H113" s="1"/>
      <c r="I113" s="25"/>
      <c r="J113" s="18"/>
      <c r="K113" s="1"/>
      <c r="L113" s="25"/>
      <c r="M113" s="18"/>
    </row>
    <row r="114" spans="1:13" ht="30" x14ac:dyDescent="0.25">
      <c r="A114" s="18" t="s">
        <v>414</v>
      </c>
      <c r="B114" s="19" t="s">
        <v>215</v>
      </c>
      <c r="C114" s="19" t="s">
        <v>415</v>
      </c>
      <c r="D114" s="18" t="s">
        <v>217</v>
      </c>
      <c r="E114" s="20" t="s">
        <v>20</v>
      </c>
      <c r="F114" s="20"/>
      <c r="G114" s="25" t="s">
        <v>348</v>
      </c>
      <c r="H114" s="1"/>
      <c r="I114" s="25"/>
      <c r="J114" s="18"/>
      <c r="K114" s="1"/>
      <c r="L114" s="25"/>
      <c r="M114" s="18"/>
    </row>
    <row r="115" spans="1:13" ht="30" x14ac:dyDescent="0.25">
      <c r="A115" s="18" t="s">
        <v>403</v>
      </c>
      <c r="B115" s="19" t="s">
        <v>215</v>
      </c>
      <c r="C115" s="19" t="s">
        <v>404</v>
      </c>
      <c r="D115" s="18" t="s">
        <v>399</v>
      </c>
      <c r="E115" s="20" t="s">
        <v>20</v>
      </c>
      <c r="F115" s="20"/>
      <c r="G115" s="25" t="s">
        <v>405</v>
      </c>
      <c r="H115" s="31"/>
      <c r="I115" s="24"/>
      <c r="J115" s="18"/>
      <c r="K115" s="1"/>
      <c r="L115" s="25"/>
      <c r="M115" s="18"/>
    </row>
    <row r="116" spans="1:13" ht="30" x14ac:dyDescent="0.25">
      <c r="A116" s="18" t="s">
        <v>317</v>
      </c>
      <c r="B116" s="19" t="s">
        <v>215</v>
      </c>
      <c r="C116" s="19" t="s">
        <v>318</v>
      </c>
      <c r="D116" s="18" t="s">
        <v>319</v>
      </c>
      <c r="E116" s="20" t="s">
        <v>20</v>
      </c>
      <c r="F116" s="20">
        <v>1</v>
      </c>
      <c r="G116" s="25"/>
      <c r="H116" s="34">
        <v>0.315</v>
      </c>
      <c r="I116" s="24"/>
      <c r="J116" s="18"/>
      <c r="K116" s="34">
        <v>0.375</v>
      </c>
      <c r="L116" s="24"/>
      <c r="M116" s="18"/>
    </row>
    <row r="117" spans="1:13" ht="30" x14ac:dyDescent="0.25">
      <c r="A117" s="18" t="s">
        <v>210</v>
      </c>
      <c r="B117" s="19" t="s">
        <v>211</v>
      </c>
      <c r="C117" s="19" t="s">
        <v>212</v>
      </c>
      <c r="D117" s="18" t="s">
        <v>213</v>
      </c>
      <c r="E117" s="20" t="s">
        <v>20</v>
      </c>
      <c r="F117" s="20"/>
      <c r="G117" s="45">
        <v>2750</v>
      </c>
      <c r="H117" s="34">
        <v>0.315</v>
      </c>
      <c r="I117" s="45">
        <f t="shared" ref="I117:I148" si="10">G117*(1-H117)</f>
        <v>1883.7500000000002</v>
      </c>
      <c r="J117" s="51">
        <f t="shared" ref="J117:J137" si="11">I117*22%</f>
        <v>414.42500000000007</v>
      </c>
      <c r="K117" s="34">
        <v>0.375</v>
      </c>
      <c r="L117" s="45">
        <f t="shared" ref="L117:L148" si="12">G117*(1-K117)</f>
        <v>1718.75</v>
      </c>
      <c r="M117" s="50">
        <f t="shared" ref="M117:M137" si="13">L117*22%</f>
        <v>378.125</v>
      </c>
    </row>
    <row r="118" spans="1:13" ht="30" x14ac:dyDescent="0.25">
      <c r="A118" s="18" t="s">
        <v>48</v>
      </c>
      <c r="B118" s="19" t="s">
        <v>49</v>
      </c>
      <c r="C118" s="19" t="s">
        <v>50</v>
      </c>
      <c r="D118" s="18" t="s">
        <v>19</v>
      </c>
      <c r="E118" s="20" t="s">
        <v>20</v>
      </c>
      <c r="F118" s="20"/>
      <c r="G118" s="24">
        <v>30000</v>
      </c>
      <c r="H118" s="34">
        <v>0.315</v>
      </c>
      <c r="I118" s="45">
        <f t="shared" si="10"/>
        <v>20550</v>
      </c>
      <c r="J118" s="51">
        <f t="shared" si="11"/>
        <v>4521</v>
      </c>
      <c r="K118" s="34">
        <v>0.375</v>
      </c>
      <c r="L118" s="45">
        <f t="shared" si="12"/>
        <v>18750</v>
      </c>
      <c r="M118" s="50">
        <f t="shared" si="13"/>
        <v>4125</v>
      </c>
    </row>
    <row r="119" spans="1:13" ht="30" x14ac:dyDescent="0.25">
      <c r="A119" s="18" t="s">
        <v>53</v>
      </c>
      <c r="B119" s="19" t="s">
        <v>54</v>
      </c>
      <c r="C119" s="19" t="s">
        <v>55</v>
      </c>
      <c r="D119" s="18" t="s">
        <v>24</v>
      </c>
      <c r="E119" s="20" t="s">
        <v>20</v>
      </c>
      <c r="F119" s="20">
        <v>25</v>
      </c>
      <c r="G119" s="24">
        <v>950</v>
      </c>
      <c r="H119" s="34">
        <v>0.315</v>
      </c>
      <c r="I119" s="45">
        <f t="shared" si="10"/>
        <v>650.75</v>
      </c>
      <c r="J119" s="51">
        <f t="shared" si="11"/>
        <v>143.16499999999999</v>
      </c>
      <c r="K119" s="34">
        <v>0.375</v>
      </c>
      <c r="L119" s="45">
        <f t="shared" si="12"/>
        <v>593.75</v>
      </c>
      <c r="M119" s="50">
        <f t="shared" si="13"/>
        <v>130.625</v>
      </c>
    </row>
    <row r="120" spans="1:13" ht="30" x14ac:dyDescent="0.25">
      <c r="A120" s="18" t="s">
        <v>56</v>
      </c>
      <c r="B120" s="19" t="s">
        <v>54</v>
      </c>
      <c r="C120" s="19" t="s">
        <v>57</v>
      </c>
      <c r="D120" s="18" t="s">
        <v>19</v>
      </c>
      <c r="E120" s="20" t="s">
        <v>20</v>
      </c>
      <c r="F120" s="20"/>
      <c r="G120" s="24">
        <v>47500</v>
      </c>
      <c r="H120" s="34">
        <v>0.315</v>
      </c>
      <c r="I120" s="45">
        <f t="shared" si="10"/>
        <v>32537.500000000004</v>
      </c>
      <c r="J120" s="51">
        <f t="shared" si="11"/>
        <v>7158.2500000000009</v>
      </c>
      <c r="K120" s="34">
        <v>0.375</v>
      </c>
      <c r="L120" s="45">
        <f t="shared" si="12"/>
        <v>29687.5</v>
      </c>
      <c r="M120" s="50">
        <f t="shared" si="13"/>
        <v>6531.25</v>
      </c>
    </row>
    <row r="121" spans="1:13" ht="45" x14ac:dyDescent="0.25">
      <c r="A121" s="18" t="s">
        <v>121</v>
      </c>
      <c r="B121" s="19" t="s">
        <v>122</v>
      </c>
      <c r="C121" s="19" t="s">
        <v>123</v>
      </c>
      <c r="D121" s="18" t="s">
        <v>24</v>
      </c>
      <c r="E121" s="20" t="s">
        <v>20</v>
      </c>
      <c r="F121" s="20">
        <v>25</v>
      </c>
      <c r="G121" s="45">
        <v>230</v>
      </c>
      <c r="H121" s="34">
        <v>0.315</v>
      </c>
      <c r="I121" s="45">
        <f t="shared" si="10"/>
        <v>157.55000000000001</v>
      </c>
      <c r="J121" s="51">
        <f t="shared" si="11"/>
        <v>34.661000000000001</v>
      </c>
      <c r="K121" s="34">
        <v>0.375</v>
      </c>
      <c r="L121" s="45">
        <f t="shared" si="12"/>
        <v>143.75</v>
      </c>
      <c r="M121" s="50">
        <f t="shared" si="13"/>
        <v>31.625</v>
      </c>
    </row>
    <row r="122" spans="1:13" ht="45" x14ac:dyDescent="0.25">
      <c r="A122" s="18" t="s">
        <v>124</v>
      </c>
      <c r="B122" s="19" t="s">
        <v>122</v>
      </c>
      <c r="C122" s="19" t="s">
        <v>125</v>
      </c>
      <c r="D122" s="18" t="s">
        <v>19</v>
      </c>
      <c r="E122" s="20" t="s">
        <v>20</v>
      </c>
      <c r="F122" s="20"/>
      <c r="G122" s="45">
        <v>11500</v>
      </c>
      <c r="H122" s="34">
        <v>0.315</v>
      </c>
      <c r="I122" s="45">
        <f t="shared" si="10"/>
        <v>7877.5000000000009</v>
      </c>
      <c r="J122" s="51">
        <f t="shared" si="11"/>
        <v>1733.0500000000002</v>
      </c>
      <c r="K122" s="34">
        <v>0.375</v>
      </c>
      <c r="L122" s="45">
        <f t="shared" si="12"/>
        <v>7187.5</v>
      </c>
      <c r="M122" s="50">
        <f t="shared" si="13"/>
        <v>1581.25</v>
      </c>
    </row>
    <row r="123" spans="1:13" ht="30" x14ac:dyDescent="0.25">
      <c r="A123" s="18" t="s">
        <v>21</v>
      </c>
      <c r="B123" s="19" t="s">
        <v>22</v>
      </c>
      <c r="C123" s="19" t="s">
        <v>23</v>
      </c>
      <c r="D123" s="18" t="s">
        <v>24</v>
      </c>
      <c r="E123" s="20" t="s">
        <v>20</v>
      </c>
      <c r="F123" s="20">
        <v>25</v>
      </c>
      <c r="G123" s="24">
        <v>230</v>
      </c>
      <c r="H123" s="34">
        <v>0.315</v>
      </c>
      <c r="I123" s="45">
        <f t="shared" si="10"/>
        <v>157.55000000000001</v>
      </c>
      <c r="J123" s="51">
        <f t="shared" si="11"/>
        <v>34.661000000000001</v>
      </c>
      <c r="K123" s="34">
        <v>0.375</v>
      </c>
      <c r="L123" s="45">
        <f t="shared" si="12"/>
        <v>143.75</v>
      </c>
      <c r="M123" s="50">
        <f t="shared" si="13"/>
        <v>31.625</v>
      </c>
    </row>
    <row r="124" spans="1:13" ht="30" x14ac:dyDescent="0.25">
      <c r="A124" s="18" t="s">
        <v>25</v>
      </c>
      <c r="B124" s="19" t="s">
        <v>22</v>
      </c>
      <c r="C124" s="19" t="s">
        <v>26</v>
      </c>
      <c r="D124" s="18" t="s">
        <v>19</v>
      </c>
      <c r="E124" s="20" t="s">
        <v>20</v>
      </c>
      <c r="F124" s="20"/>
      <c r="G124" s="24">
        <v>11500</v>
      </c>
      <c r="H124" s="34">
        <v>0.315</v>
      </c>
      <c r="I124" s="45">
        <f t="shared" si="10"/>
        <v>7877.5000000000009</v>
      </c>
      <c r="J124" s="51">
        <f t="shared" si="11"/>
        <v>1733.0500000000002</v>
      </c>
      <c r="K124" s="34">
        <v>0.375</v>
      </c>
      <c r="L124" s="45">
        <f t="shared" si="12"/>
        <v>7187.5</v>
      </c>
      <c r="M124" s="50">
        <f t="shared" si="13"/>
        <v>1581.25</v>
      </c>
    </row>
    <row r="125" spans="1:13" ht="30" x14ac:dyDescent="0.25">
      <c r="A125" s="18" t="s">
        <v>119</v>
      </c>
      <c r="B125" s="19" t="s">
        <v>22</v>
      </c>
      <c r="C125" s="19" t="s">
        <v>120</v>
      </c>
      <c r="D125" s="18" t="s">
        <v>19</v>
      </c>
      <c r="E125" s="20" t="s">
        <v>20</v>
      </c>
      <c r="F125" s="20"/>
      <c r="G125" s="45">
        <v>17500</v>
      </c>
      <c r="H125" s="34">
        <v>0.315</v>
      </c>
      <c r="I125" s="45">
        <f t="shared" si="10"/>
        <v>11987.500000000002</v>
      </c>
      <c r="J125" s="51">
        <f t="shared" si="11"/>
        <v>2637.2500000000005</v>
      </c>
      <c r="K125" s="34">
        <v>0.375</v>
      </c>
      <c r="L125" s="45">
        <f t="shared" si="12"/>
        <v>10937.5</v>
      </c>
      <c r="M125" s="50">
        <f t="shared" si="13"/>
        <v>2406.25</v>
      </c>
    </row>
    <row r="126" spans="1:13" ht="30" x14ac:dyDescent="0.25">
      <c r="A126" s="18" t="s">
        <v>32</v>
      </c>
      <c r="B126" s="19" t="s">
        <v>28</v>
      </c>
      <c r="C126" s="19" t="s">
        <v>33</v>
      </c>
      <c r="D126" s="18" t="s">
        <v>24</v>
      </c>
      <c r="E126" s="20" t="s">
        <v>20</v>
      </c>
      <c r="F126" s="20">
        <v>25</v>
      </c>
      <c r="G126" s="24">
        <v>120</v>
      </c>
      <c r="H126" s="34">
        <v>0.315</v>
      </c>
      <c r="I126" s="45">
        <f t="shared" si="10"/>
        <v>82.2</v>
      </c>
      <c r="J126" s="51">
        <f t="shared" si="11"/>
        <v>18.084</v>
      </c>
      <c r="K126" s="34">
        <v>0.375</v>
      </c>
      <c r="L126" s="45">
        <f t="shared" si="12"/>
        <v>75</v>
      </c>
      <c r="M126" s="50">
        <f t="shared" si="13"/>
        <v>16.5</v>
      </c>
    </row>
    <row r="127" spans="1:13" x14ac:dyDescent="0.25">
      <c r="A127" s="18" t="s">
        <v>70</v>
      </c>
      <c r="B127" s="19" t="s">
        <v>28</v>
      </c>
      <c r="C127" s="19" t="s">
        <v>71</v>
      </c>
      <c r="D127" s="18" t="s">
        <v>24</v>
      </c>
      <c r="E127" s="20" t="s">
        <v>20</v>
      </c>
      <c r="F127" s="20">
        <v>25</v>
      </c>
      <c r="G127" s="24">
        <v>230</v>
      </c>
      <c r="H127" s="34">
        <v>0.315</v>
      </c>
      <c r="I127" s="45">
        <f t="shared" si="10"/>
        <v>157.55000000000001</v>
      </c>
      <c r="J127" s="51">
        <f t="shared" si="11"/>
        <v>34.661000000000001</v>
      </c>
      <c r="K127" s="34">
        <v>0.375</v>
      </c>
      <c r="L127" s="45">
        <f t="shared" si="12"/>
        <v>143.75</v>
      </c>
      <c r="M127" s="50">
        <f t="shared" si="13"/>
        <v>31.625</v>
      </c>
    </row>
    <row r="128" spans="1:13" x14ac:dyDescent="0.25">
      <c r="A128" s="18" t="s">
        <v>27</v>
      </c>
      <c r="B128" s="19" t="s">
        <v>28</v>
      </c>
      <c r="C128" s="19" t="s">
        <v>29</v>
      </c>
      <c r="D128" s="18" t="s">
        <v>24</v>
      </c>
      <c r="E128" s="20" t="s">
        <v>20</v>
      </c>
      <c r="F128" s="20">
        <v>25</v>
      </c>
      <c r="G128" s="24">
        <v>300</v>
      </c>
      <c r="H128" s="34">
        <v>0.315</v>
      </c>
      <c r="I128" s="45">
        <f t="shared" si="10"/>
        <v>205.50000000000003</v>
      </c>
      <c r="J128" s="51">
        <f t="shared" si="11"/>
        <v>45.210000000000008</v>
      </c>
      <c r="K128" s="34">
        <v>0.375</v>
      </c>
      <c r="L128" s="45">
        <f t="shared" si="12"/>
        <v>187.5</v>
      </c>
      <c r="M128" s="50">
        <f t="shared" si="13"/>
        <v>41.25</v>
      </c>
    </row>
    <row r="129" spans="1:13" x14ac:dyDescent="0.25">
      <c r="A129" s="18" t="s">
        <v>34</v>
      </c>
      <c r="B129" s="19" t="s">
        <v>28</v>
      </c>
      <c r="C129" s="19" t="s">
        <v>35</v>
      </c>
      <c r="D129" s="18" t="s">
        <v>19</v>
      </c>
      <c r="E129" s="20" t="s">
        <v>20</v>
      </c>
      <c r="F129" s="20"/>
      <c r="G129" s="24">
        <v>6000</v>
      </c>
      <c r="H129" s="32">
        <v>0.315</v>
      </c>
      <c r="I129" s="45">
        <f t="shared" si="10"/>
        <v>4110</v>
      </c>
      <c r="J129" s="51">
        <f t="shared" si="11"/>
        <v>904.2</v>
      </c>
      <c r="K129" s="34">
        <v>0.375</v>
      </c>
      <c r="L129" s="45">
        <f t="shared" si="12"/>
        <v>3750</v>
      </c>
      <c r="M129" s="50">
        <f t="shared" si="13"/>
        <v>825</v>
      </c>
    </row>
    <row r="130" spans="1:13" x14ac:dyDescent="0.25">
      <c r="A130" s="18" t="s">
        <v>51</v>
      </c>
      <c r="B130" s="19" t="s">
        <v>28</v>
      </c>
      <c r="C130" s="19" t="s">
        <v>52</v>
      </c>
      <c r="D130" s="18" t="s">
        <v>19</v>
      </c>
      <c r="E130" s="20" t="s">
        <v>20</v>
      </c>
      <c r="F130" s="20"/>
      <c r="G130" s="24">
        <v>11500</v>
      </c>
      <c r="H130" s="32">
        <v>0.315</v>
      </c>
      <c r="I130" s="45">
        <f t="shared" si="10"/>
        <v>7877.5000000000009</v>
      </c>
      <c r="J130" s="51">
        <f t="shared" si="11"/>
        <v>1733.0500000000002</v>
      </c>
      <c r="K130" s="34">
        <v>0.375</v>
      </c>
      <c r="L130" s="45">
        <f t="shared" si="12"/>
        <v>7187.5</v>
      </c>
      <c r="M130" s="50">
        <f t="shared" si="13"/>
        <v>1581.25</v>
      </c>
    </row>
    <row r="131" spans="1:13" x14ac:dyDescent="0.25">
      <c r="A131" s="18" t="s">
        <v>72</v>
      </c>
      <c r="B131" s="19" t="s">
        <v>28</v>
      </c>
      <c r="C131" s="19" t="s">
        <v>73</v>
      </c>
      <c r="D131" s="18" t="s">
        <v>19</v>
      </c>
      <c r="E131" s="20" t="s">
        <v>20</v>
      </c>
      <c r="F131" s="20"/>
      <c r="G131" s="24">
        <v>11500</v>
      </c>
      <c r="H131" s="32">
        <v>0.315</v>
      </c>
      <c r="I131" s="45">
        <f t="shared" si="10"/>
        <v>7877.5000000000009</v>
      </c>
      <c r="J131" s="51">
        <f t="shared" si="11"/>
        <v>1733.0500000000002</v>
      </c>
      <c r="K131" s="34">
        <v>0.375</v>
      </c>
      <c r="L131" s="45">
        <f t="shared" si="12"/>
        <v>7187.5</v>
      </c>
      <c r="M131" s="50">
        <f t="shared" si="13"/>
        <v>1581.25</v>
      </c>
    </row>
    <row r="132" spans="1:13" x14ac:dyDescent="0.25">
      <c r="A132" s="18" t="s">
        <v>30</v>
      </c>
      <c r="B132" s="19" t="s">
        <v>28</v>
      </c>
      <c r="C132" s="19" t="s">
        <v>31</v>
      </c>
      <c r="D132" s="18" t="s">
        <v>19</v>
      </c>
      <c r="E132" s="20" t="s">
        <v>20</v>
      </c>
      <c r="F132" s="20"/>
      <c r="G132" s="24">
        <v>15000</v>
      </c>
      <c r="H132" s="32">
        <v>0.315</v>
      </c>
      <c r="I132" s="45">
        <f t="shared" si="10"/>
        <v>10275</v>
      </c>
      <c r="J132" s="51">
        <f t="shared" si="11"/>
        <v>2260.5</v>
      </c>
      <c r="K132" s="34">
        <v>0.375</v>
      </c>
      <c r="L132" s="45">
        <f t="shared" si="12"/>
        <v>9375</v>
      </c>
      <c r="M132" s="50">
        <f t="shared" si="13"/>
        <v>2062.5</v>
      </c>
    </row>
    <row r="133" spans="1:13" ht="30" x14ac:dyDescent="0.25">
      <c r="A133" s="18" t="s">
        <v>67</v>
      </c>
      <c r="B133" s="19" t="s">
        <v>68</v>
      </c>
      <c r="C133" s="19" t="s">
        <v>69</v>
      </c>
      <c r="D133" s="18" t="s">
        <v>19</v>
      </c>
      <c r="E133" s="20" t="s">
        <v>20</v>
      </c>
      <c r="F133" s="20"/>
      <c r="G133" s="24">
        <v>17500</v>
      </c>
      <c r="H133" s="32">
        <v>0.315</v>
      </c>
      <c r="I133" s="45">
        <f t="shared" si="10"/>
        <v>11987.500000000002</v>
      </c>
      <c r="J133" s="51">
        <f t="shared" si="11"/>
        <v>2637.2500000000005</v>
      </c>
      <c r="K133" s="34">
        <v>0.375</v>
      </c>
      <c r="L133" s="45">
        <f t="shared" si="12"/>
        <v>10937.5</v>
      </c>
      <c r="M133" s="50">
        <f t="shared" si="13"/>
        <v>2406.25</v>
      </c>
    </row>
    <row r="134" spans="1:13" ht="30" x14ac:dyDescent="0.25">
      <c r="A134" s="18" t="s">
        <v>138</v>
      </c>
      <c r="B134" s="19" t="s">
        <v>75</v>
      </c>
      <c r="C134" s="19" t="s">
        <v>139</v>
      </c>
      <c r="D134" s="18" t="s">
        <v>24</v>
      </c>
      <c r="E134" s="20" t="s">
        <v>20</v>
      </c>
      <c r="F134" s="20">
        <v>25</v>
      </c>
      <c r="G134" s="45">
        <v>100</v>
      </c>
      <c r="H134" s="32">
        <v>0.315</v>
      </c>
      <c r="I134" s="45">
        <f t="shared" si="10"/>
        <v>68.5</v>
      </c>
      <c r="J134" s="51">
        <f t="shared" si="11"/>
        <v>15.07</v>
      </c>
      <c r="K134" s="34">
        <v>0.375</v>
      </c>
      <c r="L134" s="45">
        <f t="shared" si="12"/>
        <v>62.5</v>
      </c>
      <c r="M134" s="50">
        <f t="shared" si="13"/>
        <v>13.75</v>
      </c>
    </row>
    <row r="135" spans="1:13" ht="30" x14ac:dyDescent="0.25">
      <c r="A135" s="18" t="s">
        <v>74</v>
      </c>
      <c r="B135" s="19" t="s">
        <v>75</v>
      </c>
      <c r="C135" s="19" t="s">
        <v>76</v>
      </c>
      <c r="D135" s="18" t="s">
        <v>24</v>
      </c>
      <c r="E135" s="20" t="s">
        <v>20</v>
      </c>
      <c r="F135" s="20">
        <v>25</v>
      </c>
      <c r="G135" s="24">
        <v>150</v>
      </c>
      <c r="H135" s="32">
        <v>0.315</v>
      </c>
      <c r="I135" s="45">
        <f t="shared" si="10"/>
        <v>102.75000000000001</v>
      </c>
      <c r="J135" s="51">
        <f t="shared" si="11"/>
        <v>22.605000000000004</v>
      </c>
      <c r="K135" s="34">
        <v>0.375</v>
      </c>
      <c r="L135" s="45">
        <f t="shared" si="12"/>
        <v>93.75</v>
      </c>
      <c r="M135" s="50">
        <f t="shared" si="13"/>
        <v>20.625</v>
      </c>
    </row>
    <row r="136" spans="1:13" ht="30" x14ac:dyDescent="0.25">
      <c r="A136" s="18" t="s">
        <v>140</v>
      </c>
      <c r="B136" s="19" t="s">
        <v>75</v>
      </c>
      <c r="C136" s="19" t="s">
        <v>141</v>
      </c>
      <c r="D136" s="18" t="s">
        <v>19</v>
      </c>
      <c r="E136" s="20" t="s">
        <v>20</v>
      </c>
      <c r="F136" s="20"/>
      <c r="G136" s="45">
        <v>5000</v>
      </c>
      <c r="H136" s="32">
        <v>0.315</v>
      </c>
      <c r="I136" s="45">
        <f t="shared" si="10"/>
        <v>3425.0000000000005</v>
      </c>
      <c r="J136" s="51">
        <f t="shared" si="11"/>
        <v>753.50000000000011</v>
      </c>
      <c r="K136" s="34">
        <v>0.375</v>
      </c>
      <c r="L136" s="45">
        <f t="shared" si="12"/>
        <v>3125</v>
      </c>
      <c r="M136" s="50">
        <f t="shared" si="13"/>
        <v>687.5</v>
      </c>
    </row>
    <row r="137" spans="1:13" ht="30" x14ac:dyDescent="0.25">
      <c r="A137" s="18" t="s">
        <v>77</v>
      </c>
      <c r="B137" s="19" t="s">
        <v>75</v>
      </c>
      <c r="C137" s="19" t="s">
        <v>78</v>
      </c>
      <c r="D137" s="18" t="s">
        <v>19</v>
      </c>
      <c r="E137" s="20" t="s">
        <v>20</v>
      </c>
      <c r="F137" s="20"/>
      <c r="G137" s="24">
        <v>7500</v>
      </c>
      <c r="H137" s="32">
        <v>0.315</v>
      </c>
      <c r="I137" s="45">
        <f t="shared" si="10"/>
        <v>5137.5</v>
      </c>
      <c r="J137" s="51">
        <f t="shared" si="11"/>
        <v>1130.25</v>
      </c>
      <c r="K137" s="34">
        <v>0.375</v>
      </c>
      <c r="L137" s="45">
        <f t="shared" si="12"/>
        <v>4687.5</v>
      </c>
      <c r="M137" s="50">
        <f t="shared" si="13"/>
        <v>1031.25</v>
      </c>
    </row>
    <row r="138" spans="1:13" ht="30" x14ac:dyDescent="0.25">
      <c r="A138" s="18" t="s">
        <v>464</v>
      </c>
      <c r="B138" s="19" t="s">
        <v>461</v>
      </c>
      <c r="C138" s="19" t="s">
        <v>462</v>
      </c>
      <c r="D138" s="18" t="s">
        <v>463</v>
      </c>
      <c r="E138" s="20" t="s">
        <v>20</v>
      </c>
      <c r="F138" s="20" t="s">
        <v>416</v>
      </c>
      <c r="G138" s="44">
        <v>10000</v>
      </c>
      <c r="H138" s="32">
        <v>0.315</v>
      </c>
      <c r="I138" s="44">
        <f t="shared" si="10"/>
        <v>6850.0000000000009</v>
      </c>
      <c r="J138" s="18"/>
      <c r="K138" s="34">
        <v>0.375</v>
      </c>
      <c r="L138" s="44">
        <f t="shared" si="12"/>
        <v>6250</v>
      </c>
      <c r="M138" s="18"/>
    </row>
    <row r="139" spans="1:13" ht="60" x14ac:dyDescent="0.25">
      <c r="A139" s="35" t="s">
        <v>62</v>
      </c>
      <c r="B139" s="38" t="s">
        <v>63</v>
      </c>
      <c r="C139" s="38" t="s">
        <v>64</v>
      </c>
      <c r="D139" s="35" t="s">
        <v>24</v>
      </c>
      <c r="E139" s="41" t="s">
        <v>20</v>
      </c>
      <c r="F139" s="41">
        <v>25</v>
      </c>
      <c r="G139" s="46">
        <v>240</v>
      </c>
      <c r="H139" s="32">
        <v>0.315</v>
      </c>
      <c r="I139" s="49">
        <f t="shared" si="10"/>
        <v>164.4</v>
      </c>
      <c r="J139" s="52">
        <f t="shared" ref="J139:J184" si="14">I139*22%</f>
        <v>36.167999999999999</v>
      </c>
      <c r="K139" s="34">
        <v>0.375</v>
      </c>
      <c r="L139" s="49">
        <f t="shared" si="12"/>
        <v>150</v>
      </c>
      <c r="M139" s="55">
        <f t="shared" ref="M139:M184" si="15">L139*22%</f>
        <v>33</v>
      </c>
    </row>
    <row r="140" spans="1:13" ht="60" x14ac:dyDescent="0.25">
      <c r="A140" s="35" t="s">
        <v>65</v>
      </c>
      <c r="B140" s="38" t="s">
        <v>63</v>
      </c>
      <c r="C140" s="38" t="s">
        <v>66</v>
      </c>
      <c r="D140" s="35" t="s">
        <v>19</v>
      </c>
      <c r="E140" s="41" t="s">
        <v>20</v>
      </c>
      <c r="F140" s="41"/>
      <c r="G140" s="46">
        <v>12000</v>
      </c>
      <c r="H140" s="32">
        <v>0.315</v>
      </c>
      <c r="I140" s="49">
        <f t="shared" si="10"/>
        <v>8220</v>
      </c>
      <c r="J140" s="52">
        <f t="shared" si="14"/>
        <v>1808.4</v>
      </c>
      <c r="K140" s="34">
        <v>0.375</v>
      </c>
      <c r="L140" s="49">
        <f t="shared" si="12"/>
        <v>7500</v>
      </c>
      <c r="M140" s="55">
        <f t="shared" si="15"/>
        <v>1650</v>
      </c>
    </row>
    <row r="141" spans="1:13" ht="45" x14ac:dyDescent="0.25">
      <c r="A141" s="18" t="s">
        <v>108</v>
      </c>
      <c r="B141" s="19" t="s">
        <v>109</v>
      </c>
      <c r="C141" s="19" t="s">
        <v>110</v>
      </c>
      <c r="D141" s="18" t="s">
        <v>19</v>
      </c>
      <c r="E141" s="20" t="s">
        <v>20</v>
      </c>
      <c r="F141" s="20"/>
      <c r="G141" s="45">
        <v>3500</v>
      </c>
      <c r="H141" s="32">
        <v>0.315</v>
      </c>
      <c r="I141" s="45">
        <f t="shared" si="10"/>
        <v>2397.5</v>
      </c>
      <c r="J141" s="51">
        <f t="shared" si="14"/>
        <v>527.45000000000005</v>
      </c>
      <c r="K141" s="34">
        <v>0.375</v>
      </c>
      <c r="L141" s="45">
        <f t="shared" si="12"/>
        <v>2187.5</v>
      </c>
      <c r="M141" s="50">
        <f t="shared" si="15"/>
        <v>481.25</v>
      </c>
    </row>
    <row r="142" spans="1:13" ht="45" x14ac:dyDescent="0.25">
      <c r="A142" s="36"/>
      <c r="B142" s="39" t="s">
        <v>109</v>
      </c>
      <c r="C142" s="39" t="s">
        <v>112</v>
      </c>
      <c r="D142" s="36" t="s">
        <v>19</v>
      </c>
      <c r="E142" s="42" t="s">
        <v>20</v>
      </c>
      <c r="F142" s="42"/>
      <c r="G142" s="47">
        <v>17500</v>
      </c>
      <c r="H142" s="32">
        <v>0.315</v>
      </c>
      <c r="I142" s="47">
        <f t="shared" si="10"/>
        <v>11987.500000000002</v>
      </c>
      <c r="J142" s="53">
        <f t="shared" si="14"/>
        <v>2637.2500000000005</v>
      </c>
      <c r="K142" s="32">
        <v>0.375</v>
      </c>
      <c r="L142" s="47">
        <f t="shared" si="12"/>
        <v>10937.5</v>
      </c>
      <c r="M142" s="56">
        <f t="shared" si="15"/>
        <v>2406.25</v>
      </c>
    </row>
    <row r="143" spans="1:13" ht="45" x14ac:dyDescent="0.25">
      <c r="A143" s="36"/>
      <c r="B143" s="39" t="s">
        <v>109</v>
      </c>
      <c r="C143" s="39" t="s">
        <v>111</v>
      </c>
      <c r="D143" s="36" t="s">
        <v>19</v>
      </c>
      <c r="E143" s="42" t="s">
        <v>20</v>
      </c>
      <c r="F143" s="42"/>
      <c r="G143" s="47">
        <v>20000</v>
      </c>
      <c r="H143" s="32">
        <v>0.315</v>
      </c>
      <c r="I143" s="47">
        <f t="shared" si="10"/>
        <v>13700.000000000002</v>
      </c>
      <c r="J143" s="53">
        <f t="shared" si="14"/>
        <v>3014.0000000000005</v>
      </c>
      <c r="K143" s="32">
        <v>0.375</v>
      </c>
      <c r="L143" s="47">
        <f t="shared" si="12"/>
        <v>12500</v>
      </c>
      <c r="M143" s="56">
        <f t="shared" si="15"/>
        <v>2750</v>
      </c>
    </row>
    <row r="144" spans="1:13" ht="30" x14ac:dyDescent="0.25">
      <c r="A144" s="18" t="s">
        <v>79</v>
      </c>
      <c r="B144" s="19" t="s">
        <v>80</v>
      </c>
      <c r="C144" s="19" t="s">
        <v>81</v>
      </c>
      <c r="D144" s="18" t="s">
        <v>19</v>
      </c>
      <c r="E144" s="20" t="s">
        <v>20</v>
      </c>
      <c r="F144" s="20"/>
      <c r="G144" s="24">
        <v>17500</v>
      </c>
      <c r="H144" s="32">
        <v>0.315</v>
      </c>
      <c r="I144" s="45">
        <f t="shared" si="10"/>
        <v>11987.500000000002</v>
      </c>
      <c r="J144" s="51">
        <f t="shared" si="14"/>
        <v>2637.2500000000005</v>
      </c>
      <c r="K144" s="32">
        <v>0.375</v>
      </c>
      <c r="L144" s="45">
        <f t="shared" si="12"/>
        <v>10937.5</v>
      </c>
      <c r="M144" s="50">
        <f t="shared" si="15"/>
        <v>2406.25</v>
      </c>
    </row>
    <row r="145" spans="1:13" ht="45" x14ac:dyDescent="0.25">
      <c r="A145" s="18" t="s">
        <v>207</v>
      </c>
      <c r="B145" s="19" t="s">
        <v>208</v>
      </c>
      <c r="C145" s="19" t="s">
        <v>209</v>
      </c>
      <c r="D145" s="18" t="s">
        <v>176</v>
      </c>
      <c r="E145" s="20" t="s">
        <v>20</v>
      </c>
      <c r="F145" s="20">
        <v>100</v>
      </c>
      <c r="G145" s="45">
        <v>40</v>
      </c>
      <c r="H145" s="32">
        <v>0.315</v>
      </c>
      <c r="I145" s="45">
        <f t="shared" si="10"/>
        <v>27.400000000000002</v>
      </c>
      <c r="J145" s="51">
        <f t="shared" si="14"/>
        <v>6.0280000000000005</v>
      </c>
      <c r="K145" s="32">
        <v>0.375</v>
      </c>
      <c r="L145" s="45">
        <f t="shared" si="12"/>
        <v>25</v>
      </c>
      <c r="M145" s="50">
        <f t="shared" si="15"/>
        <v>5.5</v>
      </c>
    </row>
    <row r="146" spans="1:13" ht="30" x14ac:dyDescent="0.25">
      <c r="A146" s="37" t="s">
        <v>115</v>
      </c>
      <c r="B146" s="40" t="s">
        <v>83</v>
      </c>
      <c r="C146" s="40" t="s">
        <v>116</v>
      </c>
      <c r="D146" s="37" t="s">
        <v>88</v>
      </c>
      <c r="E146" s="43" t="s">
        <v>20</v>
      </c>
      <c r="F146" s="43"/>
      <c r="G146" s="48">
        <v>2</v>
      </c>
      <c r="H146" s="32">
        <v>0.315</v>
      </c>
      <c r="I146" s="48">
        <f t="shared" si="10"/>
        <v>1.37</v>
      </c>
      <c r="J146" s="54">
        <f t="shared" si="14"/>
        <v>0.3014</v>
      </c>
      <c r="K146" s="32">
        <v>0.375</v>
      </c>
      <c r="L146" s="48">
        <f t="shared" si="12"/>
        <v>1.25</v>
      </c>
      <c r="M146" s="57">
        <f t="shared" si="15"/>
        <v>0.27500000000000002</v>
      </c>
    </row>
    <row r="147" spans="1:13" ht="30" x14ac:dyDescent="0.25">
      <c r="A147" s="37" t="s">
        <v>113</v>
      </c>
      <c r="B147" s="40" t="s">
        <v>83</v>
      </c>
      <c r="C147" s="40" t="s">
        <v>114</v>
      </c>
      <c r="D147" s="37" t="s">
        <v>85</v>
      </c>
      <c r="E147" s="43" t="s">
        <v>20</v>
      </c>
      <c r="F147" s="43"/>
      <c r="G147" s="48">
        <v>8</v>
      </c>
      <c r="H147" s="32">
        <v>0.315</v>
      </c>
      <c r="I147" s="48">
        <f t="shared" si="10"/>
        <v>5.48</v>
      </c>
      <c r="J147" s="54">
        <f t="shared" si="14"/>
        <v>1.2056</v>
      </c>
      <c r="K147" s="32">
        <v>0.375</v>
      </c>
      <c r="L147" s="48">
        <f t="shared" si="12"/>
        <v>5</v>
      </c>
      <c r="M147" s="57">
        <f t="shared" si="15"/>
        <v>1.1000000000000001</v>
      </c>
    </row>
    <row r="148" spans="1:13" ht="30" x14ac:dyDescent="0.25">
      <c r="A148" s="37" t="s">
        <v>86</v>
      </c>
      <c r="B148" s="40" t="s">
        <v>83</v>
      </c>
      <c r="C148" s="40" t="s">
        <v>87</v>
      </c>
      <c r="D148" s="37" t="s">
        <v>88</v>
      </c>
      <c r="E148" s="43" t="s">
        <v>20</v>
      </c>
      <c r="F148" s="43"/>
      <c r="G148" s="58">
        <v>15</v>
      </c>
      <c r="H148" s="32">
        <v>0.315</v>
      </c>
      <c r="I148" s="48">
        <f t="shared" si="10"/>
        <v>10.275</v>
      </c>
      <c r="J148" s="54">
        <f t="shared" si="14"/>
        <v>2.2605</v>
      </c>
      <c r="K148" s="32">
        <v>0.375</v>
      </c>
      <c r="L148" s="48">
        <f t="shared" si="12"/>
        <v>9.375</v>
      </c>
      <c r="M148" s="57">
        <f t="shared" si="15"/>
        <v>2.0625</v>
      </c>
    </row>
    <row r="149" spans="1:13" ht="30" x14ac:dyDescent="0.25">
      <c r="A149" s="37" t="s">
        <v>82</v>
      </c>
      <c r="B149" s="40" t="s">
        <v>83</v>
      </c>
      <c r="C149" s="40" t="s">
        <v>84</v>
      </c>
      <c r="D149" s="37" t="s">
        <v>85</v>
      </c>
      <c r="E149" s="43" t="s">
        <v>20</v>
      </c>
      <c r="F149" s="43"/>
      <c r="G149" s="58">
        <v>110</v>
      </c>
      <c r="H149" s="32">
        <v>0.315</v>
      </c>
      <c r="I149" s="48">
        <f t="shared" ref="I149:I180" si="16">G149*(1-H149)</f>
        <v>75.350000000000009</v>
      </c>
      <c r="J149" s="54">
        <f t="shared" si="14"/>
        <v>16.577000000000002</v>
      </c>
      <c r="K149" s="32">
        <v>0.375</v>
      </c>
      <c r="L149" s="48">
        <f t="shared" ref="L149:L180" si="17">G149*(1-K149)</f>
        <v>68.75</v>
      </c>
      <c r="M149" s="57">
        <f t="shared" si="15"/>
        <v>15.125</v>
      </c>
    </row>
    <row r="150" spans="1:13" ht="30" x14ac:dyDescent="0.25">
      <c r="A150" s="18" t="s">
        <v>89</v>
      </c>
      <c r="B150" s="19" t="s">
        <v>83</v>
      </c>
      <c r="C150" s="19" t="s">
        <v>90</v>
      </c>
      <c r="D150" s="18" t="s">
        <v>24</v>
      </c>
      <c r="E150" s="20" t="s">
        <v>20</v>
      </c>
      <c r="F150" s="20">
        <v>10</v>
      </c>
      <c r="G150" s="24">
        <v>3600</v>
      </c>
      <c r="H150" s="32">
        <v>0.315</v>
      </c>
      <c r="I150" s="45">
        <f t="shared" si="16"/>
        <v>2466</v>
      </c>
      <c r="J150" s="51">
        <f t="shared" si="14"/>
        <v>542.52</v>
      </c>
      <c r="K150" s="32">
        <v>0.375</v>
      </c>
      <c r="L150" s="45">
        <f t="shared" si="17"/>
        <v>2250</v>
      </c>
      <c r="M150" s="50">
        <f t="shared" si="15"/>
        <v>495</v>
      </c>
    </row>
    <row r="151" spans="1:13" ht="30" x14ac:dyDescent="0.25">
      <c r="A151" s="37" t="s">
        <v>117</v>
      </c>
      <c r="B151" s="40" t="s">
        <v>83</v>
      </c>
      <c r="C151" s="40" t="s">
        <v>118</v>
      </c>
      <c r="D151" s="37" t="s">
        <v>19</v>
      </c>
      <c r="E151" s="43" t="s">
        <v>20</v>
      </c>
      <c r="F151" s="43"/>
      <c r="G151" s="48">
        <v>25000</v>
      </c>
      <c r="H151" s="32">
        <v>0.315</v>
      </c>
      <c r="I151" s="48">
        <f t="shared" si="16"/>
        <v>17125</v>
      </c>
      <c r="J151" s="54">
        <f t="shared" si="14"/>
        <v>3767.5</v>
      </c>
      <c r="K151" s="32">
        <v>0.375</v>
      </c>
      <c r="L151" s="48">
        <f t="shared" si="17"/>
        <v>15625</v>
      </c>
      <c r="M151" s="57">
        <f t="shared" si="15"/>
        <v>3437.5</v>
      </c>
    </row>
    <row r="152" spans="1:13" ht="30" x14ac:dyDescent="0.25">
      <c r="A152" s="18" t="s">
        <v>93</v>
      </c>
      <c r="B152" s="19" t="s">
        <v>83</v>
      </c>
      <c r="C152" s="19" t="s">
        <v>94</v>
      </c>
      <c r="D152" s="18" t="s">
        <v>95</v>
      </c>
      <c r="E152" s="20" t="s">
        <v>20</v>
      </c>
      <c r="F152" s="20"/>
      <c r="G152" s="24">
        <v>46000</v>
      </c>
      <c r="H152" s="32">
        <v>0.315</v>
      </c>
      <c r="I152" s="45">
        <f t="shared" si="16"/>
        <v>31510.000000000004</v>
      </c>
      <c r="J152" s="51">
        <f t="shared" si="14"/>
        <v>6932.2000000000007</v>
      </c>
      <c r="K152" s="32">
        <v>0.375</v>
      </c>
      <c r="L152" s="45">
        <f t="shared" si="17"/>
        <v>28750</v>
      </c>
      <c r="M152" s="50">
        <f t="shared" si="15"/>
        <v>6325</v>
      </c>
    </row>
    <row r="153" spans="1:13" ht="30" x14ac:dyDescent="0.25">
      <c r="A153" s="18" t="s">
        <v>96</v>
      </c>
      <c r="B153" s="19" t="s">
        <v>83</v>
      </c>
      <c r="C153" s="19" t="s">
        <v>97</v>
      </c>
      <c r="D153" s="18" t="s">
        <v>95</v>
      </c>
      <c r="E153" s="20" t="s">
        <v>20</v>
      </c>
      <c r="F153" s="20"/>
      <c r="G153" s="24">
        <v>46000</v>
      </c>
      <c r="H153" s="32">
        <v>0.315</v>
      </c>
      <c r="I153" s="45">
        <f t="shared" si="16"/>
        <v>31510.000000000004</v>
      </c>
      <c r="J153" s="51">
        <f t="shared" si="14"/>
        <v>6932.2000000000007</v>
      </c>
      <c r="K153" s="32">
        <v>0.375</v>
      </c>
      <c r="L153" s="45">
        <f t="shared" si="17"/>
        <v>28750</v>
      </c>
      <c r="M153" s="50">
        <f t="shared" si="15"/>
        <v>6325</v>
      </c>
    </row>
    <row r="154" spans="1:13" ht="30" x14ac:dyDescent="0.25">
      <c r="A154" s="18" t="s">
        <v>91</v>
      </c>
      <c r="B154" s="19" t="s">
        <v>83</v>
      </c>
      <c r="C154" s="19" t="s">
        <v>92</v>
      </c>
      <c r="D154" s="18" t="s">
        <v>19</v>
      </c>
      <c r="E154" s="20" t="s">
        <v>20</v>
      </c>
      <c r="F154" s="20">
        <v>1</v>
      </c>
      <c r="G154" s="24">
        <v>180000</v>
      </c>
      <c r="H154" s="32">
        <v>0.315</v>
      </c>
      <c r="I154" s="45">
        <f t="shared" si="16"/>
        <v>123300.00000000001</v>
      </c>
      <c r="J154" s="51">
        <f t="shared" si="14"/>
        <v>27126.000000000004</v>
      </c>
      <c r="K154" s="32">
        <v>0.375</v>
      </c>
      <c r="L154" s="45">
        <f t="shared" si="17"/>
        <v>112500</v>
      </c>
      <c r="M154" s="50">
        <f t="shared" si="15"/>
        <v>24750</v>
      </c>
    </row>
    <row r="155" spans="1:13" ht="45" x14ac:dyDescent="0.25">
      <c r="A155" s="35" t="s">
        <v>42</v>
      </c>
      <c r="B155" s="38" t="s">
        <v>43</v>
      </c>
      <c r="C155" s="38" t="s">
        <v>44</v>
      </c>
      <c r="D155" s="35" t="s">
        <v>45</v>
      </c>
      <c r="E155" s="41" t="s">
        <v>20</v>
      </c>
      <c r="F155" s="41"/>
      <c r="G155" s="46">
        <v>100</v>
      </c>
      <c r="H155" s="32">
        <v>0.315</v>
      </c>
      <c r="I155" s="49">
        <f t="shared" si="16"/>
        <v>68.5</v>
      </c>
      <c r="J155" s="52">
        <f t="shared" si="14"/>
        <v>15.07</v>
      </c>
      <c r="K155" s="32">
        <v>0.375</v>
      </c>
      <c r="L155" s="49">
        <f t="shared" si="17"/>
        <v>62.5</v>
      </c>
      <c r="M155" s="55">
        <f t="shared" si="15"/>
        <v>13.75</v>
      </c>
    </row>
    <row r="156" spans="1:13" ht="45" x14ac:dyDescent="0.25">
      <c r="A156" s="35" t="s">
        <v>46</v>
      </c>
      <c r="B156" s="38" t="s">
        <v>43</v>
      </c>
      <c r="C156" s="38" t="s">
        <v>47</v>
      </c>
      <c r="D156" s="35" t="s">
        <v>19</v>
      </c>
      <c r="E156" s="41" t="s">
        <v>20</v>
      </c>
      <c r="F156" s="41"/>
      <c r="G156" s="46">
        <v>5000</v>
      </c>
      <c r="H156" s="32">
        <v>0.315</v>
      </c>
      <c r="I156" s="49">
        <f t="shared" si="16"/>
        <v>3425.0000000000005</v>
      </c>
      <c r="J156" s="52">
        <f t="shared" si="14"/>
        <v>753.50000000000011</v>
      </c>
      <c r="K156" s="32">
        <v>0.375</v>
      </c>
      <c r="L156" s="49">
        <f t="shared" si="17"/>
        <v>3125</v>
      </c>
      <c r="M156" s="55">
        <f t="shared" si="15"/>
        <v>687.5</v>
      </c>
    </row>
    <row r="157" spans="1:13" ht="30" x14ac:dyDescent="0.25">
      <c r="A157" s="18" t="s">
        <v>155</v>
      </c>
      <c r="B157" s="19" t="s">
        <v>152</v>
      </c>
      <c r="C157" s="19" t="s">
        <v>156</v>
      </c>
      <c r="D157" s="18" t="s">
        <v>154</v>
      </c>
      <c r="E157" s="20" t="s">
        <v>20</v>
      </c>
      <c r="F157" s="20">
        <v>1000000</v>
      </c>
      <c r="G157" s="45">
        <v>0.16</v>
      </c>
      <c r="H157" s="32">
        <v>0.315</v>
      </c>
      <c r="I157" s="45">
        <f t="shared" si="16"/>
        <v>0.10960000000000002</v>
      </c>
      <c r="J157" s="51">
        <f t="shared" si="14"/>
        <v>2.4112000000000005E-2</v>
      </c>
      <c r="K157" s="32">
        <v>0.375</v>
      </c>
      <c r="L157" s="45">
        <f t="shared" si="17"/>
        <v>0.1</v>
      </c>
      <c r="M157" s="50">
        <f t="shared" si="15"/>
        <v>2.2000000000000002E-2</v>
      </c>
    </row>
    <row r="158" spans="1:13" ht="30" x14ac:dyDescent="0.25">
      <c r="A158" s="18" t="s">
        <v>161</v>
      </c>
      <c r="B158" s="19" t="s">
        <v>152</v>
      </c>
      <c r="C158" s="19" t="s">
        <v>162</v>
      </c>
      <c r="D158" s="18" t="s">
        <v>154</v>
      </c>
      <c r="E158" s="20" t="s">
        <v>20</v>
      </c>
      <c r="F158" s="20">
        <v>1000000</v>
      </c>
      <c r="G158" s="45">
        <v>0.23</v>
      </c>
      <c r="H158" s="32">
        <v>0.315</v>
      </c>
      <c r="I158" s="45">
        <f t="shared" si="16"/>
        <v>0.15755000000000002</v>
      </c>
      <c r="J158" s="51">
        <f t="shared" si="14"/>
        <v>3.4661000000000004E-2</v>
      </c>
      <c r="K158" s="32">
        <v>0.375</v>
      </c>
      <c r="L158" s="45">
        <f t="shared" si="17"/>
        <v>0.14375000000000002</v>
      </c>
      <c r="M158" s="50">
        <f t="shared" si="15"/>
        <v>3.1625000000000007E-2</v>
      </c>
    </row>
    <row r="159" spans="1:13" x14ac:dyDescent="0.25">
      <c r="A159" s="18" t="s">
        <v>157</v>
      </c>
      <c r="B159" s="19" t="s">
        <v>152</v>
      </c>
      <c r="C159" s="19" t="s">
        <v>158</v>
      </c>
      <c r="D159" s="18" t="s">
        <v>154</v>
      </c>
      <c r="E159" s="20" t="s">
        <v>20</v>
      </c>
      <c r="F159" s="20">
        <v>1000000</v>
      </c>
      <c r="G159" s="45">
        <v>0.37</v>
      </c>
      <c r="H159" s="32">
        <v>0.315</v>
      </c>
      <c r="I159" s="45">
        <f t="shared" si="16"/>
        <v>0.25345000000000001</v>
      </c>
      <c r="J159" s="51">
        <f t="shared" si="14"/>
        <v>5.5759000000000003E-2</v>
      </c>
      <c r="K159" s="32">
        <v>0.375</v>
      </c>
      <c r="L159" s="45">
        <f t="shared" si="17"/>
        <v>0.23125000000000001</v>
      </c>
      <c r="M159" s="50">
        <f t="shared" si="15"/>
        <v>5.0875000000000004E-2</v>
      </c>
    </row>
    <row r="160" spans="1:13" ht="30" x14ac:dyDescent="0.25">
      <c r="A160" s="18" t="s">
        <v>151</v>
      </c>
      <c r="B160" s="19" t="s">
        <v>152</v>
      </c>
      <c r="C160" s="19" t="s">
        <v>153</v>
      </c>
      <c r="D160" s="18" t="s">
        <v>154</v>
      </c>
      <c r="E160" s="20" t="s">
        <v>20</v>
      </c>
      <c r="F160" s="20">
        <v>50000</v>
      </c>
      <c r="G160" s="45">
        <v>3.2</v>
      </c>
      <c r="H160" s="32">
        <v>0.315</v>
      </c>
      <c r="I160" s="45">
        <f t="shared" si="16"/>
        <v>2.1920000000000002</v>
      </c>
      <c r="J160" s="51">
        <f t="shared" si="14"/>
        <v>0.48224000000000006</v>
      </c>
      <c r="K160" s="32">
        <v>0.375</v>
      </c>
      <c r="L160" s="45">
        <f t="shared" si="17"/>
        <v>2</v>
      </c>
      <c r="M160" s="50">
        <f t="shared" si="15"/>
        <v>0.44</v>
      </c>
    </row>
    <row r="161" spans="1:13" ht="30" x14ac:dyDescent="0.25">
      <c r="A161" s="18" t="s">
        <v>159</v>
      </c>
      <c r="B161" s="19" t="s">
        <v>152</v>
      </c>
      <c r="C161" s="19" t="s">
        <v>160</v>
      </c>
      <c r="D161" s="18" t="s">
        <v>154</v>
      </c>
      <c r="E161" s="20" t="s">
        <v>20</v>
      </c>
      <c r="F161" s="20">
        <v>50000</v>
      </c>
      <c r="G161" s="45">
        <v>4.5</v>
      </c>
      <c r="H161" s="32">
        <v>0.315</v>
      </c>
      <c r="I161" s="45">
        <f t="shared" si="16"/>
        <v>3.0825000000000005</v>
      </c>
      <c r="J161" s="51">
        <f t="shared" si="14"/>
        <v>0.67815000000000014</v>
      </c>
      <c r="K161" s="32">
        <v>0.375</v>
      </c>
      <c r="L161" s="45">
        <f t="shared" si="17"/>
        <v>2.8125</v>
      </c>
      <c r="M161" s="50">
        <f t="shared" si="15"/>
        <v>0.61875000000000002</v>
      </c>
    </row>
    <row r="162" spans="1:13" ht="30" x14ac:dyDescent="0.25">
      <c r="A162" s="18" t="s">
        <v>163</v>
      </c>
      <c r="B162" s="19" t="s">
        <v>152</v>
      </c>
      <c r="C162" s="19" t="s">
        <v>164</v>
      </c>
      <c r="D162" s="18" t="s">
        <v>165</v>
      </c>
      <c r="E162" s="20" t="s">
        <v>20</v>
      </c>
      <c r="F162" s="20">
        <v>10</v>
      </c>
      <c r="G162" s="45">
        <v>5795</v>
      </c>
      <c r="H162" s="32">
        <v>0.315</v>
      </c>
      <c r="I162" s="45">
        <f t="shared" si="16"/>
        <v>3969.5750000000003</v>
      </c>
      <c r="J162" s="51">
        <f t="shared" si="14"/>
        <v>873.30650000000003</v>
      </c>
      <c r="K162" s="32">
        <v>0.375</v>
      </c>
      <c r="L162" s="45">
        <f t="shared" si="17"/>
        <v>3621.875</v>
      </c>
      <c r="M162" s="50">
        <f t="shared" si="15"/>
        <v>796.8125</v>
      </c>
    </row>
    <row r="163" spans="1:13" ht="30" x14ac:dyDescent="0.25">
      <c r="A163" s="18" t="s">
        <v>126</v>
      </c>
      <c r="B163" s="19" t="s">
        <v>59</v>
      </c>
      <c r="C163" s="19" t="s">
        <v>127</v>
      </c>
      <c r="D163" s="18" t="s">
        <v>24</v>
      </c>
      <c r="E163" s="20" t="s">
        <v>20</v>
      </c>
      <c r="F163" s="20"/>
      <c r="G163" s="45">
        <v>1200</v>
      </c>
      <c r="H163" s="32">
        <v>0.315</v>
      </c>
      <c r="I163" s="45">
        <f t="shared" si="16"/>
        <v>822.00000000000011</v>
      </c>
      <c r="J163" s="51">
        <f t="shared" si="14"/>
        <v>180.84000000000003</v>
      </c>
      <c r="K163" s="32">
        <v>0.375</v>
      </c>
      <c r="L163" s="45">
        <f t="shared" si="17"/>
        <v>750</v>
      </c>
      <c r="M163" s="50">
        <f t="shared" si="15"/>
        <v>165</v>
      </c>
    </row>
    <row r="164" spans="1:13" ht="30" x14ac:dyDescent="0.25">
      <c r="A164" s="18" t="s">
        <v>58</v>
      </c>
      <c r="B164" s="19" t="s">
        <v>59</v>
      </c>
      <c r="C164" s="19" t="s">
        <v>60</v>
      </c>
      <c r="D164" s="18" t="s">
        <v>61</v>
      </c>
      <c r="E164" s="20" t="s">
        <v>20</v>
      </c>
      <c r="F164" s="20"/>
      <c r="G164" s="24">
        <v>17500</v>
      </c>
      <c r="H164" s="32">
        <v>0.315</v>
      </c>
      <c r="I164" s="45">
        <f t="shared" si="16"/>
        <v>11987.500000000002</v>
      </c>
      <c r="J164" s="51">
        <f t="shared" si="14"/>
        <v>2637.2500000000005</v>
      </c>
      <c r="K164" s="32">
        <v>0.375</v>
      </c>
      <c r="L164" s="45">
        <f t="shared" si="17"/>
        <v>10937.5</v>
      </c>
      <c r="M164" s="50">
        <f t="shared" si="15"/>
        <v>2406.25</v>
      </c>
    </row>
    <row r="165" spans="1:13" ht="30" x14ac:dyDescent="0.25">
      <c r="A165" s="18" t="s">
        <v>103</v>
      </c>
      <c r="B165" s="19" t="s">
        <v>104</v>
      </c>
      <c r="C165" s="19" t="s">
        <v>105</v>
      </c>
      <c r="D165" s="18" t="s">
        <v>24</v>
      </c>
      <c r="E165" s="20" t="s">
        <v>20</v>
      </c>
      <c r="F165" s="20"/>
      <c r="G165" s="24">
        <v>5800</v>
      </c>
      <c r="H165" s="32">
        <v>0.315</v>
      </c>
      <c r="I165" s="45">
        <f t="shared" si="16"/>
        <v>3973.0000000000005</v>
      </c>
      <c r="J165" s="51">
        <f t="shared" si="14"/>
        <v>874.06000000000006</v>
      </c>
      <c r="K165" s="32">
        <v>0.375</v>
      </c>
      <c r="L165" s="45">
        <f t="shared" si="17"/>
        <v>3625</v>
      </c>
      <c r="M165" s="50">
        <f t="shared" si="15"/>
        <v>797.5</v>
      </c>
    </row>
    <row r="166" spans="1:13" ht="30" x14ac:dyDescent="0.25">
      <c r="A166" s="18" t="s">
        <v>188</v>
      </c>
      <c r="B166" s="19" t="s">
        <v>170</v>
      </c>
      <c r="C166" s="19" t="s">
        <v>189</v>
      </c>
      <c r="D166" s="18" t="s">
        <v>176</v>
      </c>
      <c r="E166" s="20" t="s">
        <v>20</v>
      </c>
      <c r="F166" s="20"/>
      <c r="G166" s="45">
        <v>70</v>
      </c>
      <c r="H166" s="32">
        <v>0.315</v>
      </c>
      <c r="I166" s="45">
        <f t="shared" si="16"/>
        <v>47.95</v>
      </c>
      <c r="J166" s="51">
        <f t="shared" si="14"/>
        <v>10.549000000000001</v>
      </c>
      <c r="K166" s="32">
        <v>0.375</v>
      </c>
      <c r="L166" s="45">
        <f t="shared" si="17"/>
        <v>43.75</v>
      </c>
      <c r="M166" s="50">
        <f t="shared" si="15"/>
        <v>9.625</v>
      </c>
    </row>
    <row r="167" spans="1:13" ht="30" x14ac:dyDescent="0.25">
      <c r="A167" s="18" t="s">
        <v>194</v>
      </c>
      <c r="B167" s="19" t="s">
        <v>170</v>
      </c>
      <c r="C167" s="19" t="s">
        <v>195</v>
      </c>
      <c r="D167" s="18" t="s">
        <v>176</v>
      </c>
      <c r="E167" s="20" t="s">
        <v>20</v>
      </c>
      <c r="F167" s="20"/>
      <c r="G167" s="45">
        <v>75</v>
      </c>
      <c r="H167" s="32">
        <v>0.315</v>
      </c>
      <c r="I167" s="45">
        <f t="shared" si="16"/>
        <v>51.375000000000007</v>
      </c>
      <c r="J167" s="51">
        <f t="shared" si="14"/>
        <v>11.302500000000002</v>
      </c>
      <c r="K167" s="32">
        <v>0.375</v>
      </c>
      <c r="L167" s="45">
        <f t="shared" si="17"/>
        <v>46.875</v>
      </c>
      <c r="M167" s="50">
        <f t="shared" si="15"/>
        <v>10.3125</v>
      </c>
    </row>
    <row r="168" spans="1:13" ht="30" x14ac:dyDescent="0.25">
      <c r="A168" s="18" t="s">
        <v>177</v>
      </c>
      <c r="B168" s="19" t="s">
        <v>170</v>
      </c>
      <c r="C168" s="19" t="s">
        <v>178</v>
      </c>
      <c r="D168" s="18" t="s">
        <v>165</v>
      </c>
      <c r="E168" s="20" t="s">
        <v>20</v>
      </c>
      <c r="F168" s="20"/>
      <c r="G168" s="45">
        <v>80</v>
      </c>
      <c r="H168" s="32">
        <v>0.315</v>
      </c>
      <c r="I168" s="45">
        <f t="shared" si="16"/>
        <v>54.800000000000004</v>
      </c>
      <c r="J168" s="51">
        <f t="shared" si="14"/>
        <v>12.056000000000001</v>
      </c>
      <c r="K168" s="32">
        <v>0.375</v>
      </c>
      <c r="L168" s="45">
        <f t="shared" si="17"/>
        <v>50</v>
      </c>
      <c r="M168" s="50">
        <f t="shared" si="15"/>
        <v>11</v>
      </c>
    </row>
    <row r="169" spans="1:13" ht="30" x14ac:dyDescent="0.25">
      <c r="A169" s="18" t="s">
        <v>174</v>
      </c>
      <c r="B169" s="19" t="s">
        <v>170</v>
      </c>
      <c r="C169" s="19" t="s">
        <v>175</v>
      </c>
      <c r="D169" s="18" t="s">
        <v>176</v>
      </c>
      <c r="E169" s="20" t="s">
        <v>20</v>
      </c>
      <c r="F169" s="20"/>
      <c r="G169" s="45">
        <v>105</v>
      </c>
      <c r="H169" s="32">
        <v>0.315</v>
      </c>
      <c r="I169" s="45">
        <f t="shared" si="16"/>
        <v>71.925000000000011</v>
      </c>
      <c r="J169" s="51">
        <f t="shared" si="14"/>
        <v>15.823500000000003</v>
      </c>
      <c r="K169" s="32">
        <v>0.375</v>
      </c>
      <c r="L169" s="45">
        <f t="shared" si="17"/>
        <v>65.625</v>
      </c>
      <c r="M169" s="50">
        <f t="shared" si="15"/>
        <v>14.4375</v>
      </c>
    </row>
    <row r="170" spans="1:13" ht="30" x14ac:dyDescent="0.25">
      <c r="A170" s="18" t="s">
        <v>196</v>
      </c>
      <c r="B170" s="19" t="s">
        <v>170</v>
      </c>
      <c r="C170" s="19" t="s">
        <v>197</v>
      </c>
      <c r="D170" s="18" t="s">
        <v>176</v>
      </c>
      <c r="E170" s="20" t="s">
        <v>20</v>
      </c>
      <c r="F170" s="20"/>
      <c r="G170" s="45">
        <v>110</v>
      </c>
      <c r="H170" s="32">
        <v>0.315</v>
      </c>
      <c r="I170" s="45">
        <f t="shared" si="16"/>
        <v>75.350000000000009</v>
      </c>
      <c r="J170" s="51">
        <f t="shared" si="14"/>
        <v>16.577000000000002</v>
      </c>
      <c r="K170" s="32">
        <v>0.375</v>
      </c>
      <c r="L170" s="45">
        <f t="shared" si="17"/>
        <v>68.75</v>
      </c>
      <c r="M170" s="50">
        <f t="shared" si="15"/>
        <v>15.125</v>
      </c>
    </row>
    <row r="171" spans="1:13" ht="30" x14ac:dyDescent="0.25">
      <c r="A171" s="18" t="s">
        <v>184</v>
      </c>
      <c r="B171" s="19" t="s">
        <v>170</v>
      </c>
      <c r="C171" s="19" t="s">
        <v>185</v>
      </c>
      <c r="D171" s="18" t="s">
        <v>176</v>
      </c>
      <c r="E171" s="20" t="s">
        <v>20</v>
      </c>
      <c r="F171" s="20"/>
      <c r="G171" s="45">
        <v>185</v>
      </c>
      <c r="H171" s="32">
        <v>0.315</v>
      </c>
      <c r="I171" s="45">
        <f t="shared" si="16"/>
        <v>126.72500000000001</v>
      </c>
      <c r="J171" s="51">
        <f t="shared" si="14"/>
        <v>27.879500000000004</v>
      </c>
      <c r="K171" s="32">
        <v>0.375</v>
      </c>
      <c r="L171" s="45">
        <f t="shared" si="17"/>
        <v>115.625</v>
      </c>
      <c r="M171" s="50">
        <f t="shared" si="15"/>
        <v>25.4375</v>
      </c>
    </row>
    <row r="172" spans="1:13" ht="30" x14ac:dyDescent="0.25">
      <c r="A172" s="18" t="s">
        <v>172</v>
      </c>
      <c r="B172" s="19" t="s">
        <v>170</v>
      </c>
      <c r="C172" s="19" t="s">
        <v>173</v>
      </c>
      <c r="D172" s="18" t="s">
        <v>165</v>
      </c>
      <c r="E172" s="20" t="s">
        <v>20</v>
      </c>
      <c r="F172" s="20">
        <v>5</v>
      </c>
      <c r="G172" s="45">
        <v>6895</v>
      </c>
      <c r="H172" s="32">
        <v>0.315</v>
      </c>
      <c r="I172" s="45">
        <f t="shared" si="16"/>
        <v>4723.0750000000007</v>
      </c>
      <c r="J172" s="51">
        <f t="shared" si="14"/>
        <v>1039.0765000000001</v>
      </c>
      <c r="K172" s="32">
        <v>0.375</v>
      </c>
      <c r="L172" s="45">
        <f t="shared" si="17"/>
        <v>4309.375</v>
      </c>
      <c r="M172" s="50">
        <f t="shared" si="15"/>
        <v>948.0625</v>
      </c>
    </row>
    <row r="173" spans="1:13" ht="30" x14ac:dyDescent="0.25">
      <c r="A173" s="18" t="s">
        <v>182</v>
      </c>
      <c r="B173" s="19" t="s">
        <v>170</v>
      </c>
      <c r="C173" s="19" t="s">
        <v>183</v>
      </c>
      <c r="D173" s="18" t="s">
        <v>165</v>
      </c>
      <c r="E173" s="20" t="s">
        <v>20</v>
      </c>
      <c r="F173" s="20">
        <v>5</v>
      </c>
      <c r="G173" s="45">
        <v>7125</v>
      </c>
      <c r="H173" s="32">
        <v>0.315</v>
      </c>
      <c r="I173" s="45">
        <f t="shared" si="16"/>
        <v>4880.625</v>
      </c>
      <c r="J173" s="51">
        <f t="shared" si="14"/>
        <v>1073.7375</v>
      </c>
      <c r="K173" s="32">
        <v>0.375</v>
      </c>
      <c r="L173" s="45">
        <f t="shared" si="17"/>
        <v>4453.125</v>
      </c>
      <c r="M173" s="50">
        <f t="shared" si="15"/>
        <v>979.6875</v>
      </c>
    </row>
    <row r="174" spans="1:13" ht="45" x14ac:dyDescent="0.25">
      <c r="A174" s="18" t="s">
        <v>198</v>
      </c>
      <c r="B174" s="19" t="s">
        <v>170</v>
      </c>
      <c r="C174" s="19" t="s">
        <v>199</v>
      </c>
      <c r="D174" s="18" t="s">
        <v>200</v>
      </c>
      <c r="E174" s="20" t="s">
        <v>20</v>
      </c>
      <c r="F174" s="20">
        <v>1</v>
      </c>
      <c r="G174" s="45">
        <v>17500</v>
      </c>
      <c r="H174" s="32">
        <v>0.315</v>
      </c>
      <c r="I174" s="45">
        <f t="shared" si="16"/>
        <v>11987.500000000002</v>
      </c>
      <c r="J174" s="51">
        <f t="shared" si="14"/>
        <v>2637.2500000000005</v>
      </c>
      <c r="K174" s="32">
        <v>0.375</v>
      </c>
      <c r="L174" s="45">
        <f t="shared" si="17"/>
        <v>10937.5</v>
      </c>
      <c r="M174" s="50">
        <f t="shared" si="15"/>
        <v>2406.25</v>
      </c>
    </row>
    <row r="175" spans="1:13" ht="30" x14ac:dyDescent="0.25">
      <c r="A175" s="18" t="s">
        <v>128</v>
      </c>
      <c r="B175" s="19" t="s">
        <v>129</v>
      </c>
      <c r="C175" s="19" t="s">
        <v>130</v>
      </c>
      <c r="D175" s="18" t="s">
        <v>24</v>
      </c>
      <c r="E175" s="20" t="s">
        <v>20</v>
      </c>
      <c r="F175" s="20">
        <v>25</v>
      </c>
      <c r="G175" s="45">
        <v>460</v>
      </c>
      <c r="H175" s="32">
        <v>0.315</v>
      </c>
      <c r="I175" s="45">
        <f t="shared" si="16"/>
        <v>315.10000000000002</v>
      </c>
      <c r="J175" s="51">
        <f t="shared" si="14"/>
        <v>69.322000000000003</v>
      </c>
      <c r="K175" s="32">
        <v>0.375</v>
      </c>
      <c r="L175" s="45">
        <f t="shared" si="17"/>
        <v>287.5</v>
      </c>
      <c r="M175" s="50">
        <f t="shared" si="15"/>
        <v>63.25</v>
      </c>
    </row>
    <row r="176" spans="1:13" ht="30" x14ac:dyDescent="0.25">
      <c r="A176" s="18" t="s">
        <v>131</v>
      </c>
      <c r="B176" s="19" t="s">
        <v>129</v>
      </c>
      <c r="C176" s="19" t="s">
        <v>132</v>
      </c>
      <c r="D176" s="18" t="s">
        <v>19</v>
      </c>
      <c r="E176" s="20" t="s">
        <v>20</v>
      </c>
      <c r="F176" s="20"/>
      <c r="G176" s="45">
        <v>23000</v>
      </c>
      <c r="H176" s="32">
        <v>0.315</v>
      </c>
      <c r="I176" s="45">
        <f t="shared" si="16"/>
        <v>15755.000000000002</v>
      </c>
      <c r="J176" s="51">
        <f t="shared" si="14"/>
        <v>3466.1000000000004</v>
      </c>
      <c r="K176" s="32">
        <v>0.375</v>
      </c>
      <c r="L176" s="45">
        <f t="shared" si="17"/>
        <v>14375</v>
      </c>
      <c r="M176" s="50">
        <f t="shared" si="15"/>
        <v>3162.5</v>
      </c>
    </row>
    <row r="177" spans="1:13" ht="30" x14ac:dyDescent="0.25">
      <c r="A177" s="18" t="s">
        <v>166</v>
      </c>
      <c r="B177" s="19" t="s">
        <v>167</v>
      </c>
      <c r="C177" s="19" t="s">
        <v>168</v>
      </c>
      <c r="D177" s="18" t="s">
        <v>165</v>
      </c>
      <c r="E177" s="20" t="s">
        <v>20</v>
      </c>
      <c r="F177" s="20"/>
      <c r="G177" s="45">
        <v>20000</v>
      </c>
      <c r="H177" s="32">
        <v>0.315</v>
      </c>
      <c r="I177" s="45">
        <f t="shared" si="16"/>
        <v>13700.000000000002</v>
      </c>
      <c r="J177" s="51">
        <f t="shared" si="14"/>
        <v>3014.0000000000005</v>
      </c>
      <c r="K177" s="32">
        <v>0.375</v>
      </c>
      <c r="L177" s="45">
        <f t="shared" si="17"/>
        <v>12500</v>
      </c>
      <c r="M177" s="50">
        <f t="shared" si="15"/>
        <v>2750</v>
      </c>
    </row>
    <row r="178" spans="1:13" ht="30" x14ac:dyDescent="0.25">
      <c r="A178" s="28" t="s">
        <v>133</v>
      </c>
      <c r="B178" s="29" t="s">
        <v>37</v>
      </c>
      <c r="C178" s="29" t="s">
        <v>134</v>
      </c>
      <c r="D178" s="28" t="s">
        <v>19</v>
      </c>
      <c r="E178" s="30" t="s">
        <v>20</v>
      </c>
      <c r="F178" s="30"/>
      <c r="G178" s="59">
        <v>25000</v>
      </c>
      <c r="H178" s="33">
        <v>0.315</v>
      </c>
      <c r="I178" s="59">
        <f t="shared" si="16"/>
        <v>17125</v>
      </c>
      <c r="J178" s="60">
        <f t="shared" si="14"/>
        <v>3767.5</v>
      </c>
      <c r="K178" s="33">
        <v>0.375</v>
      </c>
      <c r="L178" s="59">
        <f t="shared" si="17"/>
        <v>15625</v>
      </c>
      <c r="M178" s="61">
        <f t="shared" si="15"/>
        <v>3437.5</v>
      </c>
    </row>
    <row r="179" spans="1:13" ht="30" x14ac:dyDescent="0.25">
      <c r="A179" s="18" t="s">
        <v>106</v>
      </c>
      <c r="B179" s="19" t="s">
        <v>37</v>
      </c>
      <c r="C179" s="19" t="s">
        <v>107</v>
      </c>
      <c r="D179" s="18" t="s">
        <v>19</v>
      </c>
      <c r="E179" s="20" t="s">
        <v>20</v>
      </c>
      <c r="F179" s="20"/>
      <c r="G179" s="51">
        <v>30000</v>
      </c>
      <c r="H179" s="32">
        <v>0.315</v>
      </c>
      <c r="I179" s="51">
        <f t="shared" si="16"/>
        <v>20550</v>
      </c>
      <c r="J179" s="51">
        <f t="shared" si="14"/>
        <v>4521</v>
      </c>
      <c r="K179" s="32">
        <v>0.375</v>
      </c>
      <c r="L179" s="51">
        <f t="shared" si="17"/>
        <v>18750</v>
      </c>
      <c r="M179" s="50">
        <f t="shared" si="15"/>
        <v>4125</v>
      </c>
    </row>
    <row r="180" spans="1:13" ht="30" x14ac:dyDescent="0.25">
      <c r="A180" s="18" t="s">
        <v>36</v>
      </c>
      <c r="B180" s="19" t="s">
        <v>37</v>
      </c>
      <c r="C180" s="19" t="s">
        <v>38</v>
      </c>
      <c r="D180" s="18" t="s">
        <v>19</v>
      </c>
      <c r="E180" s="20" t="s">
        <v>20</v>
      </c>
      <c r="F180" s="20"/>
      <c r="G180" s="24">
        <v>34500</v>
      </c>
      <c r="H180" s="32">
        <v>0.315</v>
      </c>
      <c r="I180" s="45">
        <f t="shared" si="16"/>
        <v>23632.500000000004</v>
      </c>
      <c r="J180" s="51">
        <f t="shared" si="14"/>
        <v>5199.1500000000005</v>
      </c>
      <c r="K180" s="32">
        <v>0.375</v>
      </c>
      <c r="L180" s="45">
        <f t="shared" si="17"/>
        <v>21562.5</v>
      </c>
      <c r="M180" s="50">
        <f t="shared" si="15"/>
        <v>4743.75</v>
      </c>
    </row>
    <row r="181" spans="1:13" ht="30" x14ac:dyDescent="0.25">
      <c r="A181" s="18" t="s">
        <v>135</v>
      </c>
      <c r="B181" s="19" t="s">
        <v>136</v>
      </c>
      <c r="C181" s="19" t="s">
        <v>137</v>
      </c>
      <c r="D181" s="18" t="s">
        <v>19</v>
      </c>
      <c r="E181" s="20" t="s">
        <v>20</v>
      </c>
      <c r="F181" s="20"/>
      <c r="G181" s="45">
        <v>57500</v>
      </c>
      <c r="H181" s="32">
        <v>0.315</v>
      </c>
      <c r="I181" s="45">
        <f t="shared" ref="I181:I184" si="18">G181*(1-H181)</f>
        <v>39387.5</v>
      </c>
      <c r="J181" s="51">
        <f t="shared" si="14"/>
        <v>8665.25</v>
      </c>
      <c r="K181" s="32">
        <v>0.375</v>
      </c>
      <c r="L181" s="45">
        <f t="shared" ref="L181:L184" si="19">G181*(1-K181)</f>
        <v>35937.5</v>
      </c>
      <c r="M181" s="50">
        <f t="shared" si="15"/>
        <v>7906.25</v>
      </c>
    </row>
    <row r="182" spans="1:13" x14ac:dyDescent="0.25">
      <c r="A182" s="18" t="s">
        <v>205</v>
      </c>
      <c r="B182" s="19" t="s">
        <v>202</v>
      </c>
      <c r="C182" s="19" t="s">
        <v>206</v>
      </c>
      <c r="D182" s="18" t="s">
        <v>176</v>
      </c>
      <c r="E182" s="20" t="s">
        <v>20</v>
      </c>
      <c r="F182" s="20">
        <v>500</v>
      </c>
      <c r="G182" s="45">
        <v>45</v>
      </c>
      <c r="H182" s="32">
        <v>0.315</v>
      </c>
      <c r="I182" s="45">
        <f t="shared" si="18"/>
        <v>30.825000000000003</v>
      </c>
      <c r="J182" s="51">
        <f t="shared" si="14"/>
        <v>6.7815000000000003</v>
      </c>
      <c r="K182" s="32">
        <v>0.375</v>
      </c>
      <c r="L182" s="45">
        <f t="shared" si="19"/>
        <v>28.125</v>
      </c>
      <c r="M182" s="50">
        <f t="shared" si="15"/>
        <v>6.1875</v>
      </c>
    </row>
    <row r="183" spans="1:13" x14ac:dyDescent="0.25">
      <c r="A183" s="28" t="s">
        <v>201</v>
      </c>
      <c r="B183" s="29" t="s">
        <v>202</v>
      </c>
      <c r="C183" s="29" t="s">
        <v>203</v>
      </c>
      <c r="D183" s="28" t="s">
        <v>204</v>
      </c>
      <c r="E183" s="30" t="s">
        <v>20</v>
      </c>
      <c r="F183" s="30">
        <v>1</v>
      </c>
      <c r="G183" s="59">
        <v>17500</v>
      </c>
      <c r="H183" s="33">
        <v>0.315</v>
      </c>
      <c r="I183" s="59">
        <f t="shared" si="18"/>
        <v>11987.500000000002</v>
      </c>
      <c r="J183" s="60">
        <f t="shared" si="14"/>
        <v>2637.2500000000005</v>
      </c>
      <c r="K183" s="32">
        <v>0.375</v>
      </c>
      <c r="L183" s="59">
        <f t="shared" si="19"/>
        <v>10937.5</v>
      </c>
      <c r="M183" s="61">
        <f t="shared" si="15"/>
        <v>2406.25</v>
      </c>
    </row>
    <row r="184" spans="1:13" ht="60" x14ac:dyDescent="0.25">
      <c r="A184" s="1" t="s">
        <v>146</v>
      </c>
      <c r="B184" s="4" t="s">
        <v>147</v>
      </c>
      <c r="C184" s="4" t="s">
        <v>148</v>
      </c>
      <c r="D184" s="1" t="s">
        <v>19</v>
      </c>
      <c r="E184" s="16" t="s">
        <v>20</v>
      </c>
      <c r="F184" s="16"/>
      <c r="G184" s="2">
        <v>12000</v>
      </c>
      <c r="H184" s="34">
        <v>0.315</v>
      </c>
      <c r="I184" s="2">
        <f t="shared" si="18"/>
        <v>8220</v>
      </c>
      <c r="J184" s="2">
        <f t="shared" si="14"/>
        <v>1808.4</v>
      </c>
      <c r="K184" s="32">
        <v>0.375</v>
      </c>
      <c r="L184" s="2">
        <f t="shared" si="19"/>
        <v>7500</v>
      </c>
      <c r="M184" s="3">
        <f t="shared" si="15"/>
        <v>1650</v>
      </c>
    </row>
  </sheetData>
  <autoFilter ref="A1:M184" xr:uid="{8977FC2D-CF60-4542-A9F6-01449AF7F3F7}">
    <sortState xmlns:xlrd2="http://schemas.microsoft.com/office/spreadsheetml/2017/richdata2" ref="A2:M184">
      <sortCondition sortBy="cellColor" ref="A102:A184" dxfId="0"/>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CCC86-7B56-4A38-AE54-211EB2B31AF9}">
  <dimension ref="A1:H25"/>
  <sheetViews>
    <sheetView workbookViewId="0">
      <selection activeCell="C11" sqref="C11"/>
    </sheetView>
  </sheetViews>
  <sheetFormatPr defaultRowHeight="15" x14ac:dyDescent="0.25"/>
  <cols>
    <col min="1" max="1" width="59.85546875" customWidth="1"/>
    <col min="2" max="2" width="12.28515625" bestFit="1" customWidth="1"/>
    <col min="3" max="3" width="26.140625" bestFit="1" customWidth="1"/>
    <col min="4" max="4" width="20.140625" bestFit="1" customWidth="1"/>
    <col min="5" max="5" width="28.28515625" bestFit="1" customWidth="1"/>
    <col min="6" max="6" width="15.5703125" bestFit="1" customWidth="1"/>
    <col min="7" max="7" width="50.85546875" bestFit="1" customWidth="1"/>
    <col min="8" max="8" width="43" customWidth="1"/>
  </cols>
  <sheetData>
    <row r="1" spans="1:8" x14ac:dyDescent="0.25">
      <c r="A1" s="6" t="s">
        <v>5</v>
      </c>
      <c r="B1" s="6" t="s">
        <v>3</v>
      </c>
      <c r="C1" s="6" t="s">
        <v>8</v>
      </c>
      <c r="D1" s="6" t="s">
        <v>6</v>
      </c>
      <c r="E1" s="6" t="s">
        <v>4</v>
      </c>
      <c r="F1" s="6" t="s">
        <v>7</v>
      </c>
      <c r="G1" s="6" t="s">
        <v>9</v>
      </c>
      <c r="H1" s="6" t="s">
        <v>424</v>
      </c>
    </row>
    <row r="2" spans="1:8" x14ac:dyDescent="0.25">
      <c r="A2" s="7" t="s">
        <v>425</v>
      </c>
      <c r="B2" s="8"/>
      <c r="C2" s="8"/>
      <c r="D2" s="8"/>
      <c r="E2" s="8"/>
      <c r="F2" s="8"/>
      <c r="G2" s="8"/>
      <c r="H2" s="8"/>
    </row>
    <row r="3" spans="1:8" x14ac:dyDescent="0.25">
      <c r="A3" s="9" t="s">
        <v>426</v>
      </c>
      <c r="B3" s="9" t="s">
        <v>427</v>
      </c>
      <c r="C3" s="9" t="s">
        <v>427</v>
      </c>
      <c r="D3" s="9" t="s">
        <v>24</v>
      </c>
      <c r="E3" s="9" t="s">
        <v>22</v>
      </c>
      <c r="F3" s="9" t="s">
        <v>20</v>
      </c>
      <c r="G3" s="9" t="s">
        <v>428</v>
      </c>
      <c r="H3" s="9" t="s">
        <v>429</v>
      </c>
    </row>
    <row r="4" spans="1:8" x14ac:dyDescent="0.25">
      <c r="A4" s="9" t="s">
        <v>430</v>
      </c>
      <c r="B4" s="9" t="s">
        <v>427</v>
      </c>
      <c r="C4" s="9" t="s">
        <v>427</v>
      </c>
      <c r="D4" s="9" t="s">
        <v>19</v>
      </c>
      <c r="E4" s="9" t="s">
        <v>22</v>
      </c>
      <c r="F4" s="9" t="s">
        <v>20</v>
      </c>
      <c r="G4" s="9" t="s">
        <v>428</v>
      </c>
      <c r="H4" s="9" t="s">
        <v>429</v>
      </c>
    </row>
    <row r="5" spans="1:8" x14ac:dyDescent="0.25">
      <c r="A5" s="9" t="s">
        <v>431</v>
      </c>
      <c r="B5" s="9" t="s">
        <v>427</v>
      </c>
      <c r="C5" s="9" t="s">
        <v>427</v>
      </c>
      <c r="D5" s="9" t="s">
        <v>24</v>
      </c>
      <c r="E5" s="9" t="s">
        <v>22</v>
      </c>
      <c r="F5" s="9" t="s">
        <v>20</v>
      </c>
      <c r="G5" s="9" t="s">
        <v>428</v>
      </c>
      <c r="H5" s="9" t="s">
        <v>429</v>
      </c>
    </row>
    <row r="6" spans="1:8" x14ac:dyDescent="0.25">
      <c r="A6" s="9" t="s">
        <v>432</v>
      </c>
      <c r="B6" s="9" t="s">
        <v>427</v>
      </c>
      <c r="C6" s="9" t="s">
        <v>427</v>
      </c>
      <c r="D6" s="9" t="s">
        <v>19</v>
      </c>
      <c r="E6" s="9" t="s">
        <v>22</v>
      </c>
      <c r="F6" s="9" t="s">
        <v>20</v>
      </c>
      <c r="G6" s="9" t="s">
        <v>428</v>
      </c>
      <c r="H6" s="9" t="s">
        <v>429</v>
      </c>
    </row>
    <row r="7" spans="1:8" x14ac:dyDescent="0.25">
      <c r="A7" s="10" t="s">
        <v>433</v>
      </c>
      <c r="B7" s="10" t="s">
        <v>427</v>
      </c>
      <c r="C7" s="10" t="s">
        <v>427</v>
      </c>
      <c r="D7" s="10" t="s">
        <v>19</v>
      </c>
      <c r="E7" s="10" t="s">
        <v>427</v>
      </c>
      <c r="F7" s="10" t="s">
        <v>20</v>
      </c>
      <c r="G7" s="10" t="s">
        <v>434</v>
      </c>
      <c r="H7" s="10" t="s">
        <v>434</v>
      </c>
    </row>
    <row r="8" spans="1:8" x14ac:dyDescent="0.25">
      <c r="A8" s="9" t="s">
        <v>435</v>
      </c>
      <c r="B8" s="9" t="s">
        <v>427</v>
      </c>
      <c r="C8" s="9" t="s">
        <v>427</v>
      </c>
      <c r="D8" s="9" t="s">
        <v>19</v>
      </c>
      <c r="E8" s="9" t="s">
        <v>436</v>
      </c>
      <c r="F8" s="9" t="s">
        <v>20</v>
      </c>
      <c r="G8" s="9" t="s">
        <v>428</v>
      </c>
      <c r="H8" s="9" t="s">
        <v>437</v>
      </c>
    </row>
    <row r="9" spans="1:8" x14ac:dyDescent="0.25">
      <c r="A9" s="9" t="s">
        <v>438</v>
      </c>
      <c r="B9" s="9" t="s">
        <v>427</v>
      </c>
      <c r="C9" s="9" t="s">
        <v>427</v>
      </c>
      <c r="D9" s="9" t="s">
        <v>19</v>
      </c>
      <c r="E9" s="9" t="s">
        <v>22</v>
      </c>
      <c r="F9" s="9" t="s">
        <v>20</v>
      </c>
      <c r="G9" s="9" t="s">
        <v>428</v>
      </c>
      <c r="H9" s="9" t="s">
        <v>429</v>
      </c>
    </row>
    <row r="10" spans="1:8" x14ac:dyDescent="0.25">
      <c r="A10" s="9" t="s">
        <v>439</v>
      </c>
      <c r="B10" s="9" t="s">
        <v>427</v>
      </c>
      <c r="C10" s="9" t="s">
        <v>427</v>
      </c>
      <c r="D10" s="9" t="s">
        <v>19</v>
      </c>
      <c r="E10" s="9" t="s">
        <v>22</v>
      </c>
      <c r="F10" s="9" t="s">
        <v>20</v>
      </c>
      <c r="G10" s="9" t="s">
        <v>428</v>
      </c>
      <c r="H10" s="9" t="s">
        <v>429</v>
      </c>
    </row>
    <row r="11" spans="1:8" x14ac:dyDescent="0.25">
      <c r="A11" s="9" t="s">
        <v>440</v>
      </c>
      <c r="B11" s="9" t="s">
        <v>427</v>
      </c>
      <c r="C11" s="9" t="s">
        <v>427</v>
      </c>
      <c r="D11" s="9" t="s">
        <v>19</v>
      </c>
      <c r="E11" s="9" t="s">
        <v>22</v>
      </c>
      <c r="F11" s="9" t="s">
        <v>20</v>
      </c>
      <c r="G11" s="9" t="s">
        <v>428</v>
      </c>
      <c r="H11" s="9" t="s">
        <v>429</v>
      </c>
    </row>
    <row r="12" spans="1:8" x14ac:dyDescent="0.25">
      <c r="A12" s="9" t="s">
        <v>441</v>
      </c>
      <c r="B12" s="9" t="s">
        <v>427</v>
      </c>
      <c r="C12" s="9" t="s">
        <v>427</v>
      </c>
      <c r="D12" s="9" t="s">
        <v>19</v>
      </c>
      <c r="E12" s="9" t="s">
        <v>22</v>
      </c>
      <c r="F12" s="9" t="s">
        <v>20</v>
      </c>
      <c r="G12" s="9" t="s">
        <v>428</v>
      </c>
      <c r="H12" s="9" t="s">
        <v>429</v>
      </c>
    </row>
    <row r="13" spans="1:8" x14ac:dyDescent="0.25">
      <c r="A13" s="9" t="s">
        <v>442</v>
      </c>
      <c r="B13" s="9" t="s">
        <v>427</v>
      </c>
      <c r="C13" s="9" t="s">
        <v>427</v>
      </c>
      <c r="D13" s="9" t="s">
        <v>24</v>
      </c>
      <c r="E13" s="9" t="s">
        <v>22</v>
      </c>
      <c r="F13" s="9" t="s">
        <v>20</v>
      </c>
      <c r="G13" s="9" t="s">
        <v>428</v>
      </c>
      <c r="H13" s="9" t="s">
        <v>429</v>
      </c>
    </row>
    <row r="14" spans="1:8" x14ac:dyDescent="0.25">
      <c r="A14" s="9" t="s">
        <v>443</v>
      </c>
      <c r="B14" s="9" t="s">
        <v>427</v>
      </c>
      <c r="C14" s="9" t="s">
        <v>427</v>
      </c>
      <c r="D14" s="9" t="s">
        <v>24</v>
      </c>
      <c r="E14" s="9" t="s">
        <v>22</v>
      </c>
      <c r="F14" s="9" t="s">
        <v>20</v>
      </c>
      <c r="G14" s="9" t="s">
        <v>428</v>
      </c>
      <c r="H14" s="9" t="s">
        <v>444</v>
      </c>
    </row>
    <row r="15" spans="1:8" ht="30" x14ac:dyDescent="0.25">
      <c r="A15" s="9" t="s">
        <v>445</v>
      </c>
      <c r="B15" s="9" t="s">
        <v>427</v>
      </c>
      <c r="C15" s="9" t="s">
        <v>427</v>
      </c>
      <c r="D15" s="9" t="s">
        <v>24</v>
      </c>
      <c r="E15" s="9" t="s">
        <v>22</v>
      </c>
      <c r="F15" s="9" t="s">
        <v>20</v>
      </c>
      <c r="G15" s="9" t="s">
        <v>428</v>
      </c>
      <c r="H15" s="11" t="s">
        <v>446</v>
      </c>
    </row>
    <row r="16" spans="1:8" x14ac:dyDescent="0.25">
      <c r="A16" s="9" t="s">
        <v>447</v>
      </c>
      <c r="B16" s="9" t="s">
        <v>427</v>
      </c>
      <c r="C16" s="9" t="s">
        <v>427</v>
      </c>
      <c r="D16" s="9" t="s">
        <v>24</v>
      </c>
      <c r="E16" s="9" t="s">
        <v>22</v>
      </c>
      <c r="F16" s="9" t="s">
        <v>20</v>
      </c>
      <c r="G16" s="9" t="s">
        <v>428</v>
      </c>
      <c r="H16" s="9" t="s">
        <v>54</v>
      </c>
    </row>
    <row r="17" spans="1:8" x14ac:dyDescent="0.25">
      <c r="A17" s="9" t="s">
        <v>448</v>
      </c>
      <c r="B17" s="9" t="s">
        <v>427</v>
      </c>
      <c r="C17" s="9" t="s">
        <v>427</v>
      </c>
      <c r="D17" s="9" t="s">
        <v>449</v>
      </c>
      <c r="E17" s="9" t="s">
        <v>22</v>
      </c>
      <c r="F17" s="9" t="s">
        <v>20</v>
      </c>
      <c r="G17" s="9" t="s">
        <v>428</v>
      </c>
      <c r="H17" s="9" t="s">
        <v>54</v>
      </c>
    </row>
    <row r="18" spans="1:8" x14ac:dyDescent="0.25">
      <c r="A18" s="9" t="s">
        <v>450</v>
      </c>
      <c r="B18" s="9" t="s">
        <v>427</v>
      </c>
      <c r="C18" s="9" t="s">
        <v>427</v>
      </c>
      <c r="D18" s="9" t="s">
        <v>449</v>
      </c>
      <c r="E18" s="9" t="s">
        <v>22</v>
      </c>
      <c r="F18" s="9" t="s">
        <v>20</v>
      </c>
      <c r="G18" s="9" t="s">
        <v>428</v>
      </c>
      <c r="H18" s="9" t="s">
        <v>54</v>
      </c>
    </row>
    <row r="19" spans="1:8" x14ac:dyDescent="0.25">
      <c r="A19" s="9" t="s">
        <v>451</v>
      </c>
      <c r="B19" s="9" t="s">
        <v>427</v>
      </c>
      <c r="C19" s="9" t="s">
        <v>427</v>
      </c>
      <c r="D19" s="9" t="s">
        <v>19</v>
      </c>
      <c r="E19" s="9" t="s">
        <v>22</v>
      </c>
      <c r="F19" s="9" t="s">
        <v>20</v>
      </c>
      <c r="G19" s="9" t="s">
        <v>428</v>
      </c>
      <c r="H19" s="9" t="s">
        <v>437</v>
      </c>
    </row>
    <row r="20" spans="1:8" x14ac:dyDescent="0.25">
      <c r="A20" s="9" t="s">
        <v>452</v>
      </c>
      <c r="B20" s="9" t="s">
        <v>427</v>
      </c>
      <c r="C20" s="9" t="s">
        <v>427</v>
      </c>
      <c r="D20" s="9" t="s">
        <v>19</v>
      </c>
      <c r="E20" s="9" t="s">
        <v>22</v>
      </c>
      <c r="F20" s="9" t="s">
        <v>20</v>
      </c>
      <c r="G20" s="9" t="s">
        <v>428</v>
      </c>
      <c r="H20" s="9" t="s">
        <v>453</v>
      </c>
    </row>
    <row r="21" spans="1:8" x14ac:dyDescent="0.25">
      <c r="A21" s="1" t="s">
        <v>454</v>
      </c>
      <c r="B21" s="9" t="s">
        <v>427</v>
      </c>
      <c r="C21" s="9" t="s">
        <v>427</v>
      </c>
      <c r="D21" s="1" t="s">
        <v>455</v>
      </c>
      <c r="E21" s="9" t="s">
        <v>456</v>
      </c>
      <c r="F21" s="9" t="s">
        <v>20</v>
      </c>
      <c r="G21" s="9" t="s">
        <v>428</v>
      </c>
      <c r="H21" s="9" t="s">
        <v>437</v>
      </c>
    </row>
    <row r="22" spans="1:8" x14ac:dyDescent="0.25">
      <c r="A22" s="1" t="s">
        <v>457</v>
      </c>
      <c r="B22" s="9" t="s">
        <v>427</v>
      </c>
      <c r="C22" s="9" t="s">
        <v>427</v>
      </c>
      <c r="D22" s="1" t="s">
        <v>455</v>
      </c>
      <c r="E22" s="9" t="s">
        <v>456</v>
      </c>
      <c r="F22" s="9" t="s">
        <v>20</v>
      </c>
      <c r="G22" s="9" t="s">
        <v>428</v>
      </c>
      <c r="H22" s="9" t="s">
        <v>437</v>
      </c>
    </row>
    <row r="23" spans="1:8" x14ac:dyDescent="0.25">
      <c r="A23" s="1" t="s">
        <v>458</v>
      </c>
      <c r="B23" s="9" t="s">
        <v>427</v>
      </c>
      <c r="C23" s="9" t="s">
        <v>427</v>
      </c>
      <c r="D23" s="1" t="s">
        <v>455</v>
      </c>
      <c r="E23" s="9" t="s">
        <v>456</v>
      </c>
      <c r="F23" s="9" t="s">
        <v>20</v>
      </c>
      <c r="G23" s="9" t="s">
        <v>428</v>
      </c>
      <c r="H23" s="9" t="s">
        <v>437</v>
      </c>
    </row>
    <row r="24" spans="1:8" x14ac:dyDescent="0.25">
      <c r="A24" s="1" t="s">
        <v>459</v>
      </c>
      <c r="B24" s="9" t="s">
        <v>427</v>
      </c>
      <c r="C24" s="9" t="s">
        <v>427</v>
      </c>
      <c r="D24" s="1" t="s">
        <v>455</v>
      </c>
      <c r="E24" s="9" t="s">
        <v>456</v>
      </c>
      <c r="F24" s="9" t="s">
        <v>20</v>
      </c>
      <c r="G24" s="9" t="s">
        <v>428</v>
      </c>
      <c r="H24" s="9" t="s">
        <v>437</v>
      </c>
    </row>
    <row r="25" spans="1:8" x14ac:dyDescent="0.25">
      <c r="A25" s="1" t="s">
        <v>460</v>
      </c>
      <c r="B25" s="9" t="s">
        <v>427</v>
      </c>
      <c r="C25" s="9" t="s">
        <v>427</v>
      </c>
      <c r="D25" s="1" t="s">
        <v>455</v>
      </c>
      <c r="E25" s="9" t="s">
        <v>456</v>
      </c>
      <c r="F25" s="9" t="s">
        <v>20</v>
      </c>
      <c r="G25" s="9" t="s">
        <v>428</v>
      </c>
      <c r="H25" s="9" t="s">
        <v>437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D4623614F9E48A7B6B098E56DA484" ma:contentTypeVersion="8" ma:contentTypeDescription="Create a new document." ma:contentTypeScope="" ma:versionID="1385c493dbf543ad57898ae1a6348cbf">
  <xsd:schema xmlns:xsd="http://www.w3.org/2001/XMLSchema" xmlns:xs="http://www.w3.org/2001/XMLSchema" xmlns:p="http://schemas.microsoft.com/office/2006/metadata/properties" xmlns:ns2="511bd4e3-9de6-4023-8c4c-85cb1904254d" xmlns:ns3="2ca0f2b2-3360-400b-adfa-efd80549d7ae" targetNamespace="http://schemas.microsoft.com/office/2006/metadata/properties" ma:root="true" ma:fieldsID="eab4975c6cf1aeb61bcea7df003eddd1" ns2:_="" ns3:_="">
    <xsd:import namespace="511bd4e3-9de6-4023-8c4c-85cb1904254d"/>
    <xsd:import namespace="2ca0f2b2-3360-400b-adfa-efd80549d7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1bd4e3-9de6-4023-8c4c-85cb190425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a0f2b2-3360-400b-adfa-efd80549d7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E1683D-01D0-482F-8960-B951E9BDC1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1bd4e3-9de6-4023-8c4c-85cb1904254d"/>
    <ds:schemaRef ds:uri="2ca0f2b2-3360-400b-adfa-efd80549d7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E90A4E-572A-47E4-9E1A-F8343D4B0885}">
  <ds:schemaRefs>
    <ds:schemaRef ds:uri="http://schemas.microsoft.com/sharepoint/v3/contenttype/forms"/>
  </ds:schemaRefs>
</ds:datastoreItem>
</file>

<file path=customXml/itemProps3.xml><?xml version="1.0" encoding="utf-8"?>
<ds:datastoreItem xmlns:ds="http://schemas.openxmlformats.org/officeDocument/2006/customXml" ds:itemID="{5C2BBE39-0874-4684-A779-0CB828D69C8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Key</vt:lpstr>
      <vt:lpstr>Contract Pricing</vt:lpstr>
      <vt:lpstr>EOL available for Support Renew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adecker</dc:creator>
  <cp:keywords/>
  <dc:description/>
  <cp:lastModifiedBy>Sanders, Clifton</cp:lastModifiedBy>
  <cp:revision/>
  <dcterms:created xsi:type="dcterms:W3CDTF">2019-04-08T18:25:21Z</dcterms:created>
  <dcterms:modified xsi:type="dcterms:W3CDTF">2025-09-26T20:15:24Z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0x010100F8CD4623614F9E48A7B6B098E56DA484</vt:lpwstr>
  </property>
</Properties>
</file>